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Auser/Library/CloudStorage/Dropbox/EL Articles published/Article 20260528 The Navy Is Telling Industry Where to Lean In Before the RFP/"/>
    </mc:Choice>
  </mc:AlternateContent>
  <xr:revisionPtr revIDLastSave="0" documentId="13_ncr:1_{576AD84C-6640-CC44-9CD6-E04DB78CAD0A}" xr6:coauthVersionLast="47" xr6:coauthVersionMax="47" xr10:uidLastSave="{00000000-0000-0000-0000-000000000000}"/>
  <bookViews>
    <workbookView xWindow="0" yWindow="600" windowWidth="27040" windowHeight="15980" activeTab="1" xr2:uid="{00000000-000D-0000-FFFF-FFFF00000000}"/>
  </bookViews>
  <sheets>
    <sheet name="How to Use" sheetId="1" r:id="rId1"/>
    <sheet name="LRAE Mapping" sheetId="2" r:id="rId2"/>
    <sheet name="Top 15 Opportunities" sheetId="3" r:id="rId3"/>
    <sheet name="Top Right-to-Repair Plays" sheetId="4" r:id="rId4"/>
    <sheet name="Summary"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16" i="5"/>
  <c r="B15" i="5"/>
  <c r="B14" i="5"/>
  <c r="B13" i="5"/>
  <c r="B12" i="5"/>
  <c r="B11" i="5"/>
  <c r="B10" i="5"/>
  <c r="B9" i="5"/>
  <c r="B8" i="5"/>
  <c r="B7" i="5"/>
  <c r="B6" i="5"/>
  <c r="B5" i="5"/>
  <c r="B4" i="5"/>
</calcChain>
</file>

<file path=xl/sharedStrings.xml><?xml version="1.0" encoding="utf-8"?>
<sst xmlns="http://schemas.openxmlformats.org/spreadsheetml/2006/main" count="2139" uniqueCount="438">
  <si>
    <t>What this is</t>
  </si>
  <si>
    <t>A companion to the article “The Navy Is Telling Industry Where to Lean In Before the RFP.” It maps all 83 requirements in the NSWCPD FY26–FY28 forecast to the program each rides on in the May 2026 Shipbuilding Plan, then adds a capture-planning read on each.</t>
  </si>
  <si>
    <t>How to use it</t>
  </si>
  <si>
    <t>Start on the LRAE Mapping tab. Filter for your domain in Best-Fit Company Type, then sort by BD Priority and Pre-RFP Urgency. For sole-source rows, don't treat “Watch” as passive: check the Right-to-Repair Signal to find where the Navy may need help with technical data, second-source qualification, test capacity, or competition planning. Validate the listed POC before outreach, then shape the conversation around the Navy's underlying problem, not just the forecast line.</t>
  </si>
  <si>
    <t>Quick-start tabs</t>
  </si>
  <si>
    <t>Top 15 Opportunities is a curated near-term view. Top Right-to-Repair Plays highlights the sole-source lines where a data-rights or second-source angle is strongest. Summary has the portfolio counts.</t>
  </si>
  <si>
    <t>Disclaimer</t>
  </si>
  <si>
    <t>This spreadsheet is a planning aid based on public forecast data and independent analysis. It is not official Navy guidance. Forecasts change, contacts rotate, and acquisition strategies may shift before solicitation. Use it to prioritize research and outreach, not as a substitute for official solicitation documents.</t>
  </si>
  <si>
    <t>NSWCPD LRAE (FY26–FY28)  →  May 2026 Shipbuilding Plan  |  Capture Planning Map</t>
  </si>
  <si>
    <t>Planning aid built on public forecast data and independent analysis; not official Navy guidance. BD Priority and Right-to-Repair Signal are the author's rule-based reads. Validate POCs before outreach.</t>
  </si>
  <si>
    <t>#</t>
  </si>
  <si>
    <t>Requirement</t>
  </si>
  <si>
    <t>Dept</t>
  </si>
  <si>
    <t>Est. Value</t>
  </si>
  <si>
    <t>Method</t>
  </si>
  <si>
    <t>FY</t>
  </si>
  <si>
    <t>Qtr</t>
  </si>
  <si>
    <t>New/Follow-on</t>
  </si>
  <si>
    <t>Incumbent</t>
  </si>
  <si>
    <t>HM&amp;E Domain</t>
  </si>
  <si>
    <t>Shipbuilding-Plan Link</t>
  </si>
  <si>
    <t>Why It Matters</t>
  </si>
  <si>
    <t>BD Priority</t>
  </si>
  <si>
    <t>Right-to-Repair Signal</t>
  </si>
  <si>
    <t>Pre-RFP Urgency</t>
  </si>
  <si>
    <t>Recommended BD Action</t>
  </si>
  <si>
    <t>Best-Fit Company Type</t>
  </si>
  <si>
    <t>Partnering Angle</t>
  </si>
  <si>
    <t>Primary POC</t>
  </si>
  <si>
    <t>Primary Email</t>
  </si>
  <si>
    <t>Secondary POC</t>
  </si>
  <si>
    <t>Secondary Email</t>
  </si>
  <si>
    <t>B29 AHU &amp; Ductwork Repair Ph A</t>
  </si>
  <si>
    <t>PD-102</t>
  </si>
  <si>
    <t>&lt; $2M</t>
  </si>
  <si>
    <t>TBD</t>
  </si>
  <si>
    <t>FY27</t>
  </si>
  <si>
    <t>Q3</t>
  </si>
  <si>
    <t>New</t>
  </si>
  <si>
    <t>N/A</t>
  </si>
  <si>
    <t>Facilities/HVAC</t>
  </si>
  <si>
    <t>Shore infrastructure</t>
  </si>
  <si>
    <t>Steady shore-infrastructure work; weaker strategic signal in this read.</t>
  </si>
  <si>
    <t>Watch</t>
  </si>
  <si>
    <t>Low</t>
  </si>
  <si>
    <t>Near-term</t>
  </si>
  <si>
    <t>Monitor for recompete</t>
  </si>
  <si>
    <t>Facilities / construction services firm</t>
  </si>
  <si>
    <t>Team with prime integrator; offer manufacturing capacity</t>
  </si>
  <si>
    <t>Mike Nolan</t>
  </si>
  <si>
    <t>Michael.d.nolan24.civ@us.navy.mil</t>
  </si>
  <si>
    <t>David A. Rhoads</t>
  </si>
  <si>
    <t>david.a.rhoads8.civ@us.navy.mil</t>
  </si>
  <si>
    <t>B542 Roll-Up Door Replacement</t>
  </si>
  <si>
    <t>Q1</t>
  </si>
  <si>
    <t>Electrical Prev Maint &amp; Repair Base</t>
  </si>
  <si>
    <t>$2M-$7.5M</t>
  </si>
  <si>
    <t>Full &amp; Open</t>
  </si>
  <si>
    <t>Q2</t>
  </si>
  <si>
    <t>Facilities/Electrical</t>
  </si>
  <si>
    <t>Electrical-power / power-systems engineering firm</t>
  </si>
  <si>
    <t>Bldg 87 LP Air Compressor Repl</t>
  </si>
  <si>
    <t>FY28</t>
  </si>
  <si>
    <t>Medium-term</t>
  </si>
  <si>
    <t>B4 Substation Repair</t>
  </si>
  <si>
    <t>B77L McQuay Chiller Replacement</t>
  </si>
  <si>
    <t>FY26</t>
  </si>
  <si>
    <t>Q4</t>
  </si>
  <si>
    <t>Immediate</t>
  </si>
  <si>
    <t>Code 102 MACC (Multiple Award Constr)</t>
  </si>
  <si>
    <t>$50M-$100M</t>
  </si>
  <si>
    <t>Facilities/Construction</t>
  </si>
  <si>
    <t>Shore infrastructure / SIOP</t>
  </si>
  <si>
    <t>Pursue</t>
  </si>
  <si>
    <t>Shape pre-RFP</t>
  </si>
  <si>
    <t>B542 Roof Repair Ph 3</t>
  </si>
  <si>
    <t>Facilities</t>
  </si>
  <si>
    <t>B1000 AS-7 &amp; AS-8 Coil Replacement</t>
  </si>
  <si>
    <t>Small Biz Set-Aside</t>
  </si>
  <si>
    <t>B1000 VAV Overhaul Ph 1</t>
  </si>
  <si>
    <t>B1000 Parking Lot Optimization</t>
  </si>
  <si>
    <t>B1000 VFCL Lab Modernization</t>
  </si>
  <si>
    <t>Lab/Test Site</t>
  </si>
  <si>
    <t>Mature-design test capacity</t>
  </si>
  <si>
    <t>Funds the shore test capacity the plan's 'mature-design-first' approach requires.</t>
  </si>
  <si>
    <t>Test-site modernization / lab-build contractor</t>
  </si>
  <si>
    <t>Offer qualification / test support or facility build</t>
  </si>
  <si>
    <t>B756 C262 Seating &amp; Break Area</t>
  </si>
  <si>
    <t>Multi-Year Elevator Maintenance</t>
  </si>
  <si>
    <t>Follow-on</t>
  </si>
  <si>
    <t>Triad Lifts</t>
  </si>
  <si>
    <t>HVAC M&amp;R 5-Yr Follow-On IDIQ</t>
  </si>
  <si>
    <t>$7.5M-$50M</t>
  </si>
  <si>
    <t>JP Logistics</t>
  </si>
  <si>
    <t>Dept 20 Waterfront Support</t>
  </si>
  <si>
    <t>PD-20</t>
  </si>
  <si>
    <t>N/A (no incumbent)</t>
  </si>
  <si>
    <t>Surface HM&amp;E Services</t>
  </si>
  <si>
    <t>DDG-51, Frigate, surface fleet</t>
  </si>
  <si>
    <t>Rides continued destroyer production in the plan.</t>
  </si>
  <si>
    <t>Mid-tier supplier / services firm</t>
  </si>
  <si>
    <t>Ed Carter</t>
  </si>
  <si>
    <t>edward.w.carter1.civ@us.navy.mil</t>
  </si>
  <si>
    <t>Heather L. Rhoads</t>
  </si>
  <si>
    <t>heather.l.rhoads2.civ@us.navy.mil</t>
  </si>
  <si>
    <t>Dept 20 Surface Program Mgmt Support</t>
  </si>
  <si>
    <t>Digital Transformation Seaport</t>
  </si>
  <si>
    <t>Software/Digital</t>
  </si>
  <si>
    <t>ShipOS / digital thread</t>
  </si>
  <si>
    <t>Sustainment work tied to fleet readiness in the plan.</t>
  </si>
  <si>
    <t>Medium</t>
  </si>
  <si>
    <t>Digital-engineering / software firm</t>
  </si>
  <si>
    <t>Offer sustainment analytics or digital-engineering support</t>
  </si>
  <si>
    <t>SUBSAFE MAC</t>
  </si>
  <si>
    <t>PD-24</t>
  </si>
  <si>
    <t>$100M-$250M</t>
  </si>
  <si>
    <t>Full &amp; Open Small Biz Resv</t>
  </si>
  <si>
    <t>Oceaneering Intl</t>
  </si>
  <si>
    <t>Submarine HM&amp;E</t>
  </si>
  <si>
    <t>Columbia + Virginia ramp</t>
  </si>
  <si>
    <t>Rides the submarine production ramp, the plan's top industrial-base priority.</t>
  </si>
  <si>
    <t>Pursue (Priority)</t>
  </si>
  <si>
    <t>Shape pre-RFP now</t>
  </si>
  <si>
    <t>Submarine HM&amp;E specialist; mid-tier supplier</t>
  </si>
  <si>
    <t>Dustin Bordelon</t>
  </si>
  <si>
    <t>dustin.j.bordelon.civ@us.navy.mil</t>
  </si>
  <si>
    <t>Big Blue 4 MAC (AIT)</t>
  </si>
  <si>
    <t>PD-25</t>
  </si>
  <si>
    <t>&gt; $1B+</t>
  </si>
  <si>
    <t>QED Systems</t>
  </si>
  <si>
    <t>Surface/Sub Mod (AIT)</t>
  </si>
  <si>
    <t>Fleet-wide modernization</t>
  </si>
  <si>
    <t>Sean Mcginley</t>
  </si>
  <si>
    <t>sean.p.mcginley4.civ@us.navy.mil</t>
  </si>
  <si>
    <t>315 Provisioning Seaport</t>
  </si>
  <si>
    <t>PD-31</t>
  </si>
  <si>
    <t>Noblis MSD</t>
  </si>
  <si>
    <t>Logistics Eng</t>
  </si>
  <si>
    <t>Fleet sustainment/logistics</t>
  </si>
  <si>
    <t>Daniel Wheeler</t>
  </si>
  <si>
    <t>daniel.t.wheeler.civ@us.navy.mil</t>
  </si>
  <si>
    <t>Angela F. Cusati</t>
  </si>
  <si>
    <t>angela.f.cusati.civ@us.navy.mil</t>
  </si>
  <si>
    <t>312 Database &amp; Software Dev Seaport</t>
  </si>
  <si>
    <t>EHS Technologies</t>
  </si>
  <si>
    <t>313 EOSS Support Services</t>
  </si>
  <si>
    <t>Ghostrock Systems</t>
  </si>
  <si>
    <t>Software/Ops Docs</t>
  </si>
  <si>
    <t>Maintenance digitization</t>
  </si>
  <si>
    <t>325 Eng &amp; Technical Support Services</t>
  </si>
  <si>
    <t>PD-32</t>
  </si>
  <si>
    <t>SEAPORT</t>
  </si>
  <si>
    <t>Engineering Services</t>
  </si>
  <si>
    <t>R&amp;D / cross-program</t>
  </si>
  <si>
    <t>Engineering-services / sustainment firm</t>
  </si>
  <si>
    <t>Brendon Clingensmith</t>
  </si>
  <si>
    <t>brendon.l.clingensmith.civ@us.navy.mil</t>
  </si>
  <si>
    <t>336 Eng &amp; Tech Svcs (Damage Control)</t>
  </si>
  <si>
    <t>PD-33</t>
  </si>
  <si>
    <t>Delphinus Eng</t>
  </si>
  <si>
    <t>Damage Control/Fire</t>
  </si>
  <si>
    <t>All combatants &amp; amphibs</t>
  </si>
  <si>
    <t>Rides the plan's amphibious recapitalization.</t>
  </si>
  <si>
    <t>Damage-control / survivability systems firm</t>
  </si>
  <si>
    <t>336 Fire Detection Sensor Programming</t>
  </si>
  <si>
    <t>Fire Detection</t>
  </si>
  <si>
    <t>Ships &amp; submarines</t>
  </si>
  <si>
    <t>Michael Ford</t>
  </si>
  <si>
    <t>michael.j.ford163.civ@us.navy.mil</t>
  </si>
  <si>
    <t>331 Lube &amp; Fuel Oils Test Services</t>
  </si>
  <si>
    <t>ALS Services</t>
  </si>
  <si>
    <t>Diesel/Gear Testing</t>
  </si>
  <si>
    <t>Diesel readiness; HM&amp;E</t>
  </si>
  <si>
    <t>Diesel propulsion supplier / field-service firm</t>
  </si>
  <si>
    <t>C40 Admin Services</t>
  </si>
  <si>
    <t>PD-40</t>
  </si>
  <si>
    <t>Storage Strategies</t>
  </si>
  <si>
    <t>Admin Services</t>
  </si>
  <si>
    <t>Overhead/support</t>
  </si>
  <si>
    <t>Professional-services provider</t>
  </si>
  <si>
    <t>Chris Povorotney</t>
  </si>
  <si>
    <t>christopher.povorotney.civ@us.navy.mil</t>
  </si>
  <si>
    <t>D40 Machinery Sys Lifecycle Mgmt</t>
  </si>
  <si>
    <t>Machinery Lifecycle</t>
  </si>
  <si>
    <t>HM&amp;E sustainment</t>
  </si>
  <si>
    <t>Edward R. D'imperio</t>
  </si>
  <si>
    <t>edward.r.dimperio.civ@us.navy.mil</t>
  </si>
  <si>
    <t>413 Howell Labs OEM Support</t>
  </si>
  <si>
    <t>PD-41</t>
  </si>
  <si>
    <t>Sole-Source</t>
  </si>
  <si>
    <t>Howell Laboratories</t>
  </si>
  <si>
    <t>Aux Systems OEM</t>
  </si>
  <si>
    <t>Water/air treatment systems</t>
  </si>
  <si>
    <t>A sole-source sustainment dependency with a strong right-to-repair signal.</t>
  </si>
  <si>
    <t>Watch (Sole-Source)</t>
  </si>
  <si>
    <t>High</t>
  </si>
  <si>
    <t>Explore second-source / data-rights path</t>
  </si>
  <si>
    <t>Offer data-rights / TDP modernization or qualification &amp; test support</t>
  </si>
  <si>
    <t>416 CAMS Support IDIQ</t>
  </si>
  <si>
    <t>Hamilton Sundstrand</t>
  </si>
  <si>
    <t>Atmosphere Monitoring</t>
  </si>
  <si>
    <t>Submarine systems</t>
  </si>
  <si>
    <t>Monitor; partner with incumbent</t>
  </si>
  <si>
    <t>Team with incumbent OEM; offer field-engineering support</t>
  </si>
  <si>
    <t>411 DRS Marlo Coil Support</t>
  </si>
  <si>
    <t>DRS Marlo Coil</t>
  </si>
  <si>
    <t>AC&amp;R OEM</t>
  </si>
  <si>
    <t>HVAC/refrigeration</t>
  </si>
  <si>
    <t>416 Treadwell OEM Field Services</t>
  </si>
  <si>
    <t>Treadwell</t>
  </si>
  <si>
    <t>Oxygen/water systems</t>
  </si>
  <si>
    <t>D41 HESC New BOA</t>
  </si>
  <si>
    <t>$250M-$1B</t>
  </si>
  <si>
    <t>Test Units/Aux</t>
  </si>
  <si>
    <t>Test-site &amp; fleet HESC</t>
  </si>
  <si>
    <t>423 CVN Shaft Procurement</t>
  </si>
  <si>
    <t>PD-42</t>
  </si>
  <si>
    <t>Propulsion/Shafting</t>
  </si>
  <si>
    <t>CVN (carriers)</t>
  </si>
  <si>
    <t>Supports the plan's continued carrier construction.</t>
  </si>
  <si>
    <t>Propulsion / rotating-equipment supplier</t>
  </si>
  <si>
    <t>Nnamdi Ibeka</t>
  </si>
  <si>
    <t>nnamdi.o.ibeka.civ@us.navy.mil</t>
  </si>
  <si>
    <t>Francis Brady</t>
  </si>
  <si>
    <t>francis.j.brady14.civ@us.navy.mil</t>
  </si>
  <si>
    <t>42 RRC PIP</t>
  </si>
  <si>
    <t>Rolls-Royce</t>
  </si>
  <si>
    <t>Propulsion OEM</t>
  </si>
  <si>
    <t>Gas turbine improvement</t>
  </si>
  <si>
    <t>Michael R. Sommeling</t>
  </si>
  <si>
    <t>michael.r.sommeling.civ@us.navy.mil</t>
  </si>
  <si>
    <t>42 Bird Johnson Navy Propulsor PIP</t>
  </si>
  <si>
    <t>Propulsor OEM</t>
  </si>
  <si>
    <t>Propulsor improvement</t>
  </si>
  <si>
    <t>423 MT5S / MT5S HE+ Engine Repair</t>
  </si>
  <si>
    <t>Gas Turbine Repair</t>
  </si>
  <si>
    <t>Surface propulsion</t>
  </si>
  <si>
    <t>423 250KS4 Repair</t>
  </si>
  <si>
    <t>424 GE BOA</t>
  </si>
  <si>
    <t>General Electric</t>
  </si>
  <si>
    <t>Gas turbine components</t>
  </si>
  <si>
    <t>427 LCS 2 Waterjet Eng Services</t>
  </si>
  <si>
    <t>Wartsila Defense</t>
  </si>
  <si>
    <t>Waterjet OEM</t>
  </si>
  <si>
    <t>LCS (sustainment)</t>
  </si>
  <si>
    <t>Marine propulsion (waterjet) supplier</t>
  </si>
  <si>
    <t>424 Woodward Eng Services BOA</t>
  </si>
  <si>
    <t>Woodward</t>
  </si>
  <si>
    <t>Controls OEM</t>
  </si>
  <si>
    <t>Gas turbine controls</t>
  </si>
  <si>
    <t>Machinery-controls / automation firm</t>
  </si>
  <si>
    <t>423 T1302 Engine Repair</t>
  </si>
  <si>
    <t>EthosEnergy</t>
  </si>
  <si>
    <t>422 Fincantieri Diesel Lifecycle BOA</t>
  </si>
  <si>
    <t>Fincantieri Marine</t>
  </si>
  <si>
    <t>Diesel OEM</t>
  </si>
  <si>
    <t>Amphib/aux diesels</t>
  </si>
  <si>
    <t>427 LHA/LHD Bulkhead Shaft Seals</t>
  </si>
  <si>
    <t>Shafting/Seals</t>
  </si>
  <si>
    <t>LHA/LHD (amphibs)</t>
  </si>
  <si>
    <t>426 LCS MRG RENK OEM Support</t>
  </si>
  <si>
    <t>Reduction Gear OEM</t>
  </si>
  <si>
    <t>423 LM2500 Large Component Repair</t>
  </si>
  <si>
    <t>Component Repair Tech</t>
  </si>
  <si>
    <t>DDG/CG propulsion</t>
  </si>
  <si>
    <t>423 501K34 Engine Repair</t>
  </si>
  <si>
    <t>Multiple (CCC/RWG/Hanwha)</t>
  </si>
  <si>
    <t>Ship service generators</t>
  </si>
  <si>
    <t>Qualify and position</t>
  </si>
  <si>
    <t>424 LM2500 RADCON Cleaning</t>
  </si>
  <si>
    <t>Environmental Alt</t>
  </si>
  <si>
    <t>Gas Turbine Svcs</t>
  </si>
  <si>
    <t>Carrier/surface propulsion</t>
  </si>
  <si>
    <t>426/427 Drivetrain Eng Services</t>
  </si>
  <si>
    <t>NDI Engineering</t>
  </si>
  <si>
    <t>Drivetrain Eng</t>
  </si>
  <si>
    <t>425 Engineering Services</t>
  </si>
  <si>
    <t>Cross-program eng</t>
  </si>
  <si>
    <t>427 LCS Bow Thruster Waterjet Eng</t>
  </si>
  <si>
    <t>Waterjet OEM (TMOT)</t>
  </si>
  <si>
    <t>Anthony Piccari</t>
  </si>
  <si>
    <t>anthony.j.piccari.civ@us.navy.mil</t>
  </si>
  <si>
    <t>421 CAT Diesel Eng Support</t>
  </si>
  <si>
    <t>Caterpillar</t>
  </si>
  <si>
    <t>Diesel propulsion</t>
  </si>
  <si>
    <t>422 MTU Diesel Eng Support</t>
  </si>
  <si>
    <t>Rolls-Royce Solutions</t>
  </si>
  <si>
    <t>421/422 Diesel Pit Stop Strategy</t>
  </si>
  <si>
    <t>Diesel Field Svcs</t>
  </si>
  <si>
    <t>NAVSEA diesel readiness</t>
  </si>
  <si>
    <t>422 New FMSNA BOA</t>
  </si>
  <si>
    <t>Engine OEM</t>
  </si>
  <si>
    <t>Fincantieri engines</t>
  </si>
  <si>
    <t>427 LCS 1 Waterjet/Impeller Overhaul</t>
  </si>
  <si>
    <t>Waterjet Overhaul</t>
  </si>
  <si>
    <t>Matthew D. Parlett</t>
  </si>
  <si>
    <t>matthew.d.parlett.civ@us.navy.mil</t>
  </si>
  <si>
    <t>444 Advanced Power Eng Support</t>
  </si>
  <si>
    <t>PD-44</t>
  </si>
  <si>
    <t>LCE</t>
  </si>
  <si>
    <t>Electrical Power</t>
  </si>
  <si>
    <t>Battleship / electric drive</t>
  </si>
  <si>
    <t>Supports the Battleship's high-power design, a marquee plan priority.</t>
  </si>
  <si>
    <t>Heather Gardenhour</t>
  </si>
  <si>
    <t>heather.l.gardenhour.civ@us.navy.mil</t>
  </si>
  <si>
    <t>445 Submarine &amp; CVN Power Systems</t>
  </si>
  <si>
    <t>Submarine + CVN power</t>
  </si>
  <si>
    <t>444 GEPC OEM Support</t>
  </si>
  <si>
    <t>Power OEM</t>
  </si>
  <si>
    <t>Surface/undersea power</t>
  </si>
  <si>
    <t>444 DRS OEM Support</t>
  </si>
  <si>
    <t>C452 Outboard Mech Components OTA</t>
  </si>
  <si>
    <t>PD-45</t>
  </si>
  <si>
    <t>Martinez &amp; Turek</t>
  </si>
  <si>
    <t>Submarine Components</t>
  </si>
  <si>
    <t>Submarine programs</t>
  </si>
  <si>
    <t>Rosemary Shuman</t>
  </si>
  <si>
    <t>rosemary.e.shuman.civ@us.navy.mil</t>
  </si>
  <si>
    <t>C453 Electric Hull Penetrator IDIQ</t>
  </si>
  <si>
    <t>Teledyne Instruments</t>
  </si>
  <si>
    <t>Submarine (Level 1)</t>
  </si>
  <si>
    <t>Columbia + Virginia</t>
  </si>
  <si>
    <t>C452 Columbia Buoy Shell OTA</t>
  </si>
  <si>
    <t>Carbon and Components</t>
  </si>
  <si>
    <t>Columbia-class</t>
  </si>
  <si>
    <t>C452 SCEMS Eng &amp; Tech Services</t>
  </si>
  <si>
    <t>Submarine Comms/EM</t>
  </si>
  <si>
    <t>C454 On-Site Field Rep (Sub HM&amp;E)</t>
  </si>
  <si>
    <t>Orbis Sibro</t>
  </si>
  <si>
    <t>C453 Electrical Diagnostic Tools OTA</t>
  </si>
  <si>
    <t>Submarine Test Tools</t>
  </si>
  <si>
    <t>C452 Electro-Optical Tether OTA</t>
  </si>
  <si>
    <t>Towed/Tethered Systems</t>
  </si>
  <si>
    <t>Submarine/UUV systems</t>
  </si>
  <si>
    <t>C451 Universal Modular Mast Spares</t>
  </si>
  <si>
    <t>L3 Technologies</t>
  </si>
  <si>
    <t>Submarine Mast OEM</t>
  </si>
  <si>
    <t>D45 MacTaggart Scott BOA</t>
  </si>
  <si>
    <t>MacTaggart Scott</t>
  </si>
  <si>
    <t>Hydraulic OEM</t>
  </si>
  <si>
    <t>C452 Sargent Hydraulic Manifold</t>
  </si>
  <si>
    <t>Sargent Aerospace</t>
  </si>
  <si>
    <t>50 Siemens PLC Material BOA</t>
  </si>
  <si>
    <t>PD-50</t>
  </si>
  <si>
    <t>Controls/PLC</t>
  </si>
  <si>
    <t>Labs &amp; test facilities</t>
  </si>
  <si>
    <t>John Crum</t>
  </si>
  <si>
    <t>john.a.crum6.civ@us.navy.mil</t>
  </si>
  <si>
    <t>William J. O'Tormey</t>
  </si>
  <si>
    <t>william.j.otormey.civ@us.navy.mil</t>
  </si>
  <si>
    <t>512 LCS DAU Panels IDIQ</t>
  </si>
  <si>
    <t>PD-51</t>
  </si>
  <si>
    <t>Machinery Controls</t>
  </si>
  <si>
    <t>513 CVN MCS Seaport</t>
  </si>
  <si>
    <t>CVN + USCG controls</t>
  </si>
  <si>
    <t>514 ADCS Engineering Services</t>
  </si>
  <si>
    <t>The GBS Group</t>
  </si>
  <si>
    <t>Damage Control</t>
  </si>
  <si>
    <t>Advanced damage control</t>
  </si>
  <si>
    <t>544/546 Tank Level Indicators IDIQ</t>
  </si>
  <si>
    <t>PD-54</t>
  </si>
  <si>
    <t>NAG LLC</t>
  </si>
  <si>
    <t>Aux Instrumentation</t>
  </si>
  <si>
    <t>Fleet-wide aux systems</t>
  </si>
  <si>
    <t>Instrumentation / sensors supplier</t>
  </si>
  <si>
    <t>Suzanne Onesti</t>
  </si>
  <si>
    <t>suzanne.l.onesti.civ@us.navy.mil</t>
  </si>
  <si>
    <t>CTF Industrial Outfitting &amp; Install</t>
  </si>
  <si>
    <t>PD-60</t>
  </si>
  <si>
    <t>Rhoads</t>
  </si>
  <si>
    <t>Test Site Install</t>
  </si>
  <si>
    <t>Joseph Magee</t>
  </si>
  <si>
    <t>joseph.a.magee5.civ@us.navy.mil</t>
  </si>
  <si>
    <t>CTF Design Support Seaport</t>
  </si>
  <si>
    <t>NDI</t>
  </si>
  <si>
    <t>Test Site Design</t>
  </si>
  <si>
    <t>John Lamotta</t>
  </si>
  <si>
    <t>john.n.lamotta.civ@us.navy.mil</t>
  </si>
  <si>
    <t>D70 LBESe Business Ops/Eng Services</t>
  </si>
  <si>
    <t>PD-71</t>
  </si>
  <si>
    <t>Land-Based Eng Site</t>
  </si>
  <si>
    <t>LBES test capacity</t>
  </si>
  <si>
    <t>Mario D'Adamo</t>
  </si>
  <si>
    <t>mario.s.dadamo.civ@us.navy.mil</t>
  </si>
  <si>
    <t>D70 OTA Flexible Load Bank Farm</t>
  </si>
  <si>
    <t>D70 LBESe Design MAC</t>
  </si>
  <si>
    <t>Multiple (G&amp;C/HII/NDI/Noblis/Vista)</t>
  </si>
  <si>
    <t>D70 LBESe Outfitting &amp; Installation</t>
  </si>
  <si>
    <t>D70 LBESe Cyber Security Follow-On</t>
  </si>
  <si>
    <t>ISPA Technology</t>
  </si>
  <si>
    <t>Cybersecurity</t>
  </si>
  <si>
    <t>LBES / digital systems</t>
  </si>
  <si>
    <t>Cybersecurity / ATO support firm</t>
  </si>
  <si>
    <t>Offer cybersecurity / ATO support</t>
  </si>
  <si>
    <t>Small Business POC (all items): Christie Colaianni  |  christie.l.colaianni.civ@us.navy.mil  |  (215) 384-5624        Source: NSWCPD LRAE FY26–FY28 (May 2026).</t>
  </si>
  <si>
    <t>Top 15 Near-Term Opportunities (curated)</t>
  </si>
  <si>
    <t>Rank</t>
  </si>
  <si>
    <t>Primary POC / Email</t>
  </si>
  <si>
    <t>Ed Carter  edward.w.carter1.civ@us.navy.mil</t>
  </si>
  <si>
    <t>Nnamdi Ibeka  nnamdi.o.ibeka.civ@us.navy.mil</t>
  </si>
  <si>
    <t>Joseph Magee  joseph.a.magee5.civ@us.navy.mil</t>
  </si>
  <si>
    <t>Chris Povorotney  christopher.povorotney.civ@us.navy.mil</t>
  </si>
  <si>
    <t>Heather Gardenhour  heather.l.gardenhour.civ@us.navy.mil</t>
  </si>
  <si>
    <t>Mario D'Adamo  mario.s.dadamo.civ@us.navy.mil</t>
  </si>
  <si>
    <t>Mike Nolan  Michael.d.nolan24.civ@us.navy.mil</t>
  </si>
  <si>
    <t>Brendon Clingensmith  brendon.l.clingensmith.civ@us.navy.mil</t>
  </si>
  <si>
    <t>John Crum  john.a.crum6.civ@us.navy.mil</t>
  </si>
  <si>
    <t>Top Right-to-Repair Plays (High-signal sole-source lines)</t>
  </si>
  <si>
    <t>These are sole-source today and weak as a near-term outside bid, but strong as a strategic play: the Navy may need help with technical data, second-source qualification, or competition planning.</t>
  </si>
  <si>
    <t>Current Incumbent</t>
  </si>
  <si>
    <t>Portfolio at a Glance</t>
  </si>
  <si>
    <t>Metric</t>
  </si>
  <si>
    <t>Value</t>
  </si>
  <si>
    <t>Note</t>
  </si>
  <si>
    <t>Total requirements</t>
  </si>
  <si>
    <t>All forecasted items</t>
  </si>
  <si>
    <t>Sole-source items</t>
  </si>
  <si>
    <t>Single-OEM today; right-to-repair targets</t>
  </si>
  <si>
    <t>Non-sole-source items</t>
  </si>
  <si>
    <t>Competed, Seaport, OTA, Small Biz, or method still TBD</t>
  </si>
  <si>
    <t xml:space="preserve">  of which method still TBD</t>
  </si>
  <si>
    <t>Not yet confirmed competed</t>
  </si>
  <si>
    <t>Funded program + near-term + open competition</t>
  </si>
  <si>
    <t>Tied to a funded plan program</t>
  </si>
  <si>
    <t>Low near-term bid odds; see Right-to-Repair column</t>
  </si>
  <si>
    <t>Right-to-Repair: High</t>
  </si>
  <si>
    <t>Strongest data-rights / second-source plays</t>
  </si>
  <si>
    <t>Right-to-Repair: Medium</t>
  </si>
  <si>
    <t>Adjacent to lock-in or digital/data relevant</t>
  </si>
  <si>
    <t>Right-to-Repair: Low</t>
  </si>
  <si>
    <t>Right-to-repair is not the story</t>
  </si>
  <si>
    <t>Pre-RFP Urgency: Immediate</t>
  </si>
  <si>
    <t>Soliciting in FY26</t>
  </si>
  <si>
    <t>Soliciting FY26</t>
  </si>
  <si>
    <t>Nearest-term window</t>
  </si>
  <si>
    <t>Soliciting FY27</t>
  </si>
  <si>
    <t>Soliciting FY28</t>
  </si>
  <si>
    <t>NSWCPD LRAE → Shipbuilding Plan  |  Pre-RFP Capture Intelligence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</si>
</sst>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rgb="FFFFFFFF"/>
      <name val="Arial"/>
      <family val="2"/>
    </font>
    <font>
      <b/>
      <sz val="11"/>
      <color rgb="FF1F3864"/>
      <name val="Arial"/>
      <family val="2"/>
    </font>
    <font>
      <sz val="10"/>
      <name val="Arial"/>
      <family val="2"/>
    </font>
    <font>
      <i/>
      <sz val="9"/>
      <color rgb="FF595959"/>
      <name val="Arial"/>
      <family val="2"/>
    </font>
    <font>
      <b/>
      <sz val="9"/>
      <color rgb="FFFFFFFF"/>
      <name val="Arial"/>
      <family val="2"/>
    </font>
    <font>
      <sz val="9"/>
      <name val="Arial"/>
      <family val="2"/>
    </font>
    <font>
      <b/>
      <sz val="9"/>
      <name val="Arial"/>
      <family val="2"/>
    </font>
    <font>
      <b/>
      <sz val="10"/>
      <color rgb="FFFFFFFF"/>
      <name val="Arial"/>
      <family val="2"/>
    </font>
    <font>
      <b/>
      <sz val="10"/>
      <name val="Arial"/>
      <family val="2"/>
    </font>
  </fonts>
  <fills count="8">
    <fill>
      <patternFill patternType="none"/>
    </fill>
    <fill>
      <patternFill patternType="gray125"/>
    </fill>
    <fill>
      <patternFill patternType="solid">
        <fgColor rgb="FF1F3864"/>
      </patternFill>
    </fill>
    <fill>
      <patternFill patternType="solid">
        <fgColor rgb="FFF2F2F2"/>
      </patternFill>
    </fill>
    <fill>
      <patternFill patternType="solid">
        <fgColor rgb="FFE2EFDA"/>
      </patternFill>
    </fill>
    <fill>
      <patternFill patternType="solid">
        <fgColor rgb="FFFFF2CC"/>
      </patternFill>
    </fill>
    <fill>
      <patternFill patternType="solid">
        <fgColor rgb="FFC6E0B4"/>
      </patternFill>
    </fill>
    <fill>
      <patternFill patternType="solid">
        <fgColor rgb="FFFCE4D6"/>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17">
    <xf numFmtId="0" fontId="0" fillId="0" borderId="0" xfId="0"/>
    <xf numFmtId="0" fontId="2" fillId="0" borderId="0" xfId="0" applyFont="1" applyAlignment="1">
      <alignment vertical="top" wrapText="1" indent="1"/>
    </xf>
    <xf numFmtId="0" fontId="3" fillId="0" borderId="0" xfId="0" applyFont="1" applyAlignment="1">
      <alignment vertical="top" wrapText="1" indent="1"/>
    </xf>
    <xf numFmtId="0" fontId="5" fillId="2" borderId="1" xfId="0" applyFont="1" applyFill="1" applyBorder="1" applyAlignment="1">
      <alignment horizontal="left" vertical="center" wrapText="1"/>
    </xf>
    <xf numFmtId="0" fontId="6"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8" fillId="2" borderId="1" xfId="0" applyFont="1" applyFill="1" applyBorder="1" applyAlignment="1">
      <alignment horizontal="left" vertical="center" indent="1"/>
    </xf>
    <xf numFmtId="0" fontId="9" fillId="0" borderId="1" xfId="0" applyFont="1" applyBorder="1" applyAlignment="1">
      <alignment horizontal="left" vertical="center" indent="1"/>
    </xf>
    <xf numFmtId="0" fontId="3" fillId="0" borderId="1" xfId="0" applyFont="1" applyBorder="1" applyAlignment="1">
      <alignment horizontal="left" vertical="center" indent="1"/>
    </xf>
    <xf numFmtId="0" fontId="1" fillId="2" borderId="0" xfId="0" applyFont="1" applyFill="1" applyAlignment="1">
      <alignment horizontal="left" vertical="center" indent="1"/>
    </xf>
    <xf numFmtId="0" fontId="0" fillId="0" borderId="0" xfId="0"/>
    <xf numFmtId="0" fontId="4" fillId="0" borderId="0" xfId="0" applyFont="1" applyAlignment="1">
      <alignment horizontal="left" vertical="center" wrapText="1" indent="1"/>
    </xf>
    <xf numFmtId="0" fontId="4" fillId="0" borderId="0" xfId="0" applyFont="1" applyAlignment="1">
      <alignment horizontal="left" vertical="center"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B4" sqref="B4"/>
    </sheetView>
  </sheetViews>
  <sheetFormatPr baseColWidth="10" defaultColWidth="8.83203125" defaultRowHeight="15" x14ac:dyDescent="0.2"/>
  <cols>
    <col min="1" max="1" width="20" customWidth="1"/>
    <col min="2" max="2" width="104" customWidth="1"/>
  </cols>
  <sheetData>
    <row r="1" spans="1:2" ht="26" customHeight="1" x14ac:dyDescent="0.2">
      <c r="A1" s="13" t="s">
        <v>437</v>
      </c>
      <c r="B1" s="14"/>
    </row>
    <row r="3" spans="1:2" ht="84" customHeight="1" x14ac:dyDescent="0.2">
      <c r="A3" s="1" t="s">
        <v>0</v>
      </c>
      <c r="B3" s="2" t="s">
        <v>1</v>
      </c>
    </row>
    <row r="4" spans="1:2" ht="84" customHeight="1" x14ac:dyDescent="0.2">
      <c r="A4" s="1" t="s">
        <v>2</v>
      </c>
      <c r="B4" s="2" t="s">
        <v>3</v>
      </c>
    </row>
    <row r="5" spans="1:2" ht="84" customHeight="1" x14ac:dyDescent="0.2">
      <c r="A5" s="1" t="s">
        <v>4</v>
      </c>
      <c r="B5" s="2" t="s">
        <v>5</v>
      </c>
    </row>
    <row r="6" spans="1:2" ht="84" customHeight="1" x14ac:dyDescent="0.2">
      <c r="A6" s="1" t="s">
        <v>6</v>
      </c>
      <c r="B6" s="2" t="s">
        <v>7</v>
      </c>
    </row>
  </sheetData>
  <mergeCells count="1">
    <mergeCell ref="A1:B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9"/>
  <sheetViews>
    <sheetView showGridLines="0" tabSelected="1" workbookViewId="0">
      <pane xSplit="2" ySplit="4" topLeftCell="C5" activePane="bottomRight" state="frozen"/>
      <selection pane="topRight"/>
      <selection pane="bottomLeft"/>
      <selection pane="bottomRight" sqref="A1:V1"/>
    </sheetView>
  </sheetViews>
  <sheetFormatPr baseColWidth="10" defaultColWidth="8.83203125" defaultRowHeight="15" x14ac:dyDescent="0.2"/>
  <cols>
    <col min="1" max="1" width="4" customWidth="1"/>
    <col min="2" max="2" width="28" customWidth="1"/>
    <col min="3" max="3" width="7" customWidth="1"/>
    <col min="4" max="4" width="11" customWidth="1"/>
    <col min="5" max="5" width="14" customWidth="1"/>
    <col min="6" max="7" width="5" customWidth="1"/>
    <col min="8" max="8" width="11" customWidth="1"/>
    <col min="9" max="9" width="18" customWidth="1"/>
    <col min="10" max="10" width="16" customWidth="1"/>
    <col min="11" max="11" width="20" customWidth="1"/>
    <col min="12" max="12" width="30" customWidth="1"/>
    <col min="13" max="14" width="15" customWidth="1"/>
    <col min="15" max="15" width="13" customWidth="1"/>
    <col min="16" max="16" width="22" customWidth="1"/>
    <col min="17" max="17" width="24" customWidth="1"/>
    <col min="18" max="18" width="26" customWidth="1"/>
    <col min="19" max="19" width="16" customWidth="1"/>
    <col min="20" max="20" width="28" customWidth="1"/>
    <col min="21" max="21" width="16" customWidth="1"/>
    <col min="22" max="22" width="28" customWidth="1"/>
  </cols>
  <sheetData>
    <row r="1" spans="1:22" ht="26" customHeight="1" x14ac:dyDescent="0.2">
      <c r="A1" s="13" t="s">
        <v>8</v>
      </c>
      <c r="B1" s="14"/>
      <c r="C1" s="14"/>
      <c r="D1" s="14"/>
      <c r="E1" s="14"/>
      <c r="F1" s="14"/>
      <c r="G1" s="14"/>
      <c r="H1" s="14"/>
      <c r="I1" s="14"/>
      <c r="J1" s="14"/>
      <c r="K1" s="14"/>
      <c r="L1" s="14"/>
      <c r="M1" s="14"/>
      <c r="N1" s="14"/>
      <c r="O1" s="14"/>
      <c r="P1" s="14"/>
      <c r="Q1" s="14"/>
      <c r="R1" s="14"/>
      <c r="S1" s="14"/>
      <c r="T1" s="14"/>
      <c r="U1" s="14"/>
      <c r="V1" s="14"/>
    </row>
    <row r="2" spans="1:22" ht="26" customHeight="1" x14ac:dyDescent="0.2">
      <c r="A2" s="15" t="s">
        <v>9</v>
      </c>
      <c r="B2" s="14"/>
      <c r="C2" s="14"/>
      <c r="D2" s="14"/>
      <c r="E2" s="14"/>
      <c r="F2" s="14"/>
      <c r="G2" s="14"/>
      <c r="H2" s="14"/>
      <c r="I2" s="14"/>
      <c r="J2" s="14"/>
      <c r="K2" s="14"/>
      <c r="L2" s="14"/>
      <c r="M2" s="14"/>
      <c r="N2" s="14"/>
      <c r="O2" s="14"/>
      <c r="P2" s="14"/>
      <c r="Q2" s="14"/>
      <c r="R2" s="14"/>
      <c r="S2" s="14"/>
      <c r="T2" s="14"/>
      <c r="U2" s="14"/>
      <c r="V2" s="14"/>
    </row>
    <row r="4" spans="1:22" ht="32" customHeight="1" x14ac:dyDescent="0.2">
      <c r="A4" s="3" t="s">
        <v>10</v>
      </c>
      <c r="B4" s="3" t="s">
        <v>11</v>
      </c>
      <c r="C4" s="3" t="s">
        <v>12</v>
      </c>
      <c r="D4" s="3" t="s">
        <v>13</v>
      </c>
      <c r="E4" s="3" t="s">
        <v>14</v>
      </c>
      <c r="F4" s="3" t="s">
        <v>15</v>
      </c>
      <c r="G4" s="3" t="s">
        <v>16</v>
      </c>
      <c r="H4" s="3" t="s">
        <v>17</v>
      </c>
      <c r="I4" s="3" t="s">
        <v>18</v>
      </c>
      <c r="J4" s="3" t="s">
        <v>19</v>
      </c>
      <c r="K4" s="3" t="s">
        <v>20</v>
      </c>
      <c r="L4" s="3" t="s">
        <v>21</v>
      </c>
      <c r="M4" s="3" t="s">
        <v>22</v>
      </c>
      <c r="N4" s="3" t="s">
        <v>23</v>
      </c>
      <c r="O4" s="3" t="s">
        <v>24</v>
      </c>
      <c r="P4" s="3" t="s">
        <v>25</v>
      </c>
      <c r="Q4" s="3" t="s">
        <v>26</v>
      </c>
      <c r="R4" s="3" t="s">
        <v>27</v>
      </c>
      <c r="S4" s="3" t="s">
        <v>28</v>
      </c>
      <c r="T4" s="3" t="s">
        <v>29</v>
      </c>
      <c r="U4" s="3" t="s">
        <v>30</v>
      </c>
      <c r="V4" s="3" t="s">
        <v>31</v>
      </c>
    </row>
    <row r="5" spans="1:22" ht="26" x14ac:dyDescent="0.2">
      <c r="A5" s="4">
        <v>1</v>
      </c>
      <c r="B5" s="4" t="s">
        <v>32</v>
      </c>
      <c r="C5" s="4" t="s">
        <v>33</v>
      </c>
      <c r="D5" s="4" t="s">
        <v>34</v>
      </c>
      <c r="E5" s="4" t="s">
        <v>35</v>
      </c>
      <c r="F5" s="4" t="s">
        <v>36</v>
      </c>
      <c r="G5" s="4" t="s">
        <v>37</v>
      </c>
      <c r="H5" s="4" t="s">
        <v>38</v>
      </c>
      <c r="I5" s="4" t="s">
        <v>39</v>
      </c>
      <c r="J5" s="4" t="s">
        <v>40</v>
      </c>
      <c r="K5" s="4" t="s">
        <v>41</v>
      </c>
      <c r="L5" s="4" t="s">
        <v>42</v>
      </c>
      <c r="M5" s="5" t="s">
        <v>43</v>
      </c>
      <c r="N5" s="5" t="s">
        <v>44</v>
      </c>
      <c r="O5" s="4" t="s">
        <v>45</v>
      </c>
      <c r="P5" s="4" t="s">
        <v>46</v>
      </c>
      <c r="Q5" s="4" t="s">
        <v>47</v>
      </c>
      <c r="R5" s="4" t="s">
        <v>48</v>
      </c>
      <c r="S5" s="4" t="s">
        <v>49</v>
      </c>
      <c r="T5" s="4" t="s">
        <v>50</v>
      </c>
      <c r="U5" s="4" t="s">
        <v>51</v>
      </c>
      <c r="V5" s="4" t="s">
        <v>52</v>
      </c>
    </row>
    <row r="6" spans="1:22" ht="26" x14ac:dyDescent="0.2">
      <c r="A6" s="4">
        <v>2</v>
      </c>
      <c r="B6" s="4" t="s">
        <v>53</v>
      </c>
      <c r="C6" s="4" t="s">
        <v>33</v>
      </c>
      <c r="D6" s="4" t="s">
        <v>34</v>
      </c>
      <c r="E6" s="4" t="s">
        <v>35</v>
      </c>
      <c r="F6" s="4" t="s">
        <v>36</v>
      </c>
      <c r="G6" s="4" t="s">
        <v>54</v>
      </c>
      <c r="H6" s="4" t="s">
        <v>38</v>
      </c>
      <c r="I6" s="4" t="s">
        <v>39</v>
      </c>
      <c r="J6" s="4" t="s">
        <v>40</v>
      </c>
      <c r="K6" s="4" t="s">
        <v>41</v>
      </c>
      <c r="L6" s="4" t="s">
        <v>42</v>
      </c>
      <c r="M6" s="5" t="s">
        <v>43</v>
      </c>
      <c r="N6" s="5" t="s">
        <v>44</v>
      </c>
      <c r="O6" s="4" t="s">
        <v>45</v>
      </c>
      <c r="P6" s="4" t="s">
        <v>46</v>
      </c>
      <c r="Q6" s="4" t="s">
        <v>47</v>
      </c>
      <c r="R6" s="4" t="s">
        <v>48</v>
      </c>
      <c r="S6" s="4" t="s">
        <v>49</v>
      </c>
      <c r="T6" s="4" t="s">
        <v>50</v>
      </c>
      <c r="U6" s="4" t="s">
        <v>51</v>
      </c>
      <c r="V6" s="4" t="s">
        <v>52</v>
      </c>
    </row>
    <row r="7" spans="1:22" ht="26" x14ac:dyDescent="0.2">
      <c r="A7" s="4">
        <v>3</v>
      </c>
      <c r="B7" s="4" t="s">
        <v>55</v>
      </c>
      <c r="C7" s="4" t="s">
        <v>33</v>
      </c>
      <c r="D7" s="4" t="s">
        <v>56</v>
      </c>
      <c r="E7" s="4" t="s">
        <v>57</v>
      </c>
      <c r="F7" s="4" t="s">
        <v>36</v>
      </c>
      <c r="G7" s="4" t="s">
        <v>58</v>
      </c>
      <c r="H7" s="4" t="s">
        <v>38</v>
      </c>
      <c r="I7" s="4" t="s">
        <v>39</v>
      </c>
      <c r="J7" s="4" t="s">
        <v>59</v>
      </c>
      <c r="K7" s="4" t="s">
        <v>41</v>
      </c>
      <c r="L7" s="4" t="s">
        <v>42</v>
      </c>
      <c r="M7" s="5" t="s">
        <v>43</v>
      </c>
      <c r="N7" s="5" t="s">
        <v>44</v>
      </c>
      <c r="O7" s="4" t="s">
        <v>45</v>
      </c>
      <c r="P7" s="4" t="s">
        <v>46</v>
      </c>
      <c r="Q7" s="4" t="s">
        <v>60</v>
      </c>
      <c r="R7" s="4" t="s">
        <v>48</v>
      </c>
      <c r="S7" s="4" t="s">
        <v>49</v>
      </c>
      <c r="T7" s="4" t="s">
        <v>50</v>
      </c>
      <c r="U7" s="4" t="s">
        <v>51</v>
      </c>
      <c r="V7" s="4" t="s">
        <v>52</v>
      </c>
    </row>
    <row r="8" spans="1:22" ht="26" x14ac:dyDescent="0.2">
      <c r="A8" s="4">
        <v>4</v>
      </c>
      <c r="B8" s="4" t="s">
        <v>61</v>
      </c>
      <c r="C8" s="4" t="s">
        <v>33</v>
      </c>
      <c r="D8" s="4" t="s">
        <v>34</v>
      </c>
      <c r="E8" s="4" t="s">
        <v>57</v>
      </c>
      <c r="F8" s="4" t="s">
        <v>62</v>
      </c>
      <c r="G8" s="4" t="s">
        <v>54</v>
      </c>
      <c r="H8" s="4" t="s">
        <v>38</v>
      </c>
      <c r="I8" s="4" t="s">
        <v>39</v>
      </c>
      <c r="J8" s="4" t="s">
        <v>40</v>
      </c>
      <c r="K8" s="4" t="s">
        <v>41</v>
      </c>
      <c r="L8" s="4" t="s">
        <v>42</v>
      </c>
      <c r="M8" s="5" t="s">
        <v>43</v>
      </c>
      <c r="N8" s="5" t="s">
        <v>44</v>
      </c>
      <c r="O8" s="4" t="s">
        <v>63</v>
      </c>
      <c r="P8" s="4" t="s">
        <v>46</v>
      </c>
      <c r="Q8" s="4" t="s">
        <v>47</v>
      </c>
      <c r="R8" s="4" t="s">
        <v>48</v>
      </c>
      <c r="S8" s="4" t="s">
        <v>49</v>
      </c>
      <c r="T8" s="4" t="s">
        <v>50</v>
      </c>
      <c r="U8" s="4" t="s">
        <v>51</v>
      </c>
      <c r="V8" s="4" t="s">
        <v>52</v>
      </c>
    </row>
    <row r="9" spans="1:22" ht="26" x14ac:dyDescent="0.2">
      <c r="A9" s="4">
        <v>5</v>
      </c>
      <c r="B9" s="4" t="s">
        <v>64</v>
      </c>
      <c r="C9" s="4" t="s">
        <v>33</v>
      </c>
      <c r="D9" s="4" t="s">
        <v>56</v>
      </c>
      <c r="E9" s="4" t="s">
        <v>57</v>
      </c>
      <c r="F9" s="4" t="s">
        <v>62</v>
      </c>
      <c r="G9" s="4" t="s">
        <v>54</v>
      </c>
      <c r="H9" s="4" t="s">
        <v>38</v>
      </c>
      <c r="I9" s="4" t="s">
        <v>39</v>
      </c>
      <c r="J9" s="4" t="s">
        <v>59</v>
      </c>
      <c r="K9" s="4" t="s">
        <v>41</v>
      </c>
      <c r="L9" s="4" t="s">
        <v>42</v>
      </c>
      <c r="M9" s="5" t="s">
        <v>43</v>
      </c>
      <c r="N9" s="5" t="s">
        <v>44</v>
      </c>
      <c r="O9" s="4" t="s">
        <v>63</v>
      </c>
      <c r="P9" s="4" t="s">
        <v>46</v>
      </c>
      <c r="Q9" s="4" t="s">
        <v>60</v>
      </c>
      <c r="R9" s="4" t="s">
        <v>48</v>
      </c>
      <c r="S9" s="4" t="s">
        <v>49</v>
      </c>
      <c r="T9" s="4" t="s">
        <v>50</v>
      </c>
      <c r="U9" s="4" t="s">
        <v>51</v>
      </c>
      <c r="V9" s="4" t="s">
        <v>52</v>
      </c>
    </row>
    <row r="10" spans="1:22" ht="26" x14ac:dyDescent="0.2">
      <c r="A10" s="4">
        <v>6</v>
      </c>
      <c r="B10" s="4" t="s">
        <v>65</v>
      </c>
      <c r="C10" s="4" t="s">
        <v>33</v>
      </c>
      <c r="D10" s="4" t="s">
        <v>34</v>
      </c>
      <c r="E10" s="4" t="s">
        <v>35</v>
      </c>
      <c r="F10" s="4" t="s">
        <v>66</v>
      </c>
      <c r="G10" s="4" t="s">
        <v>67</v>
      </c>
      <c r="H10" s="4" t="s">
        <v>38</v>
      </c>
      <c r="I10" s="4" t="s">
        <v>39</v>
      </c>
      <c r="J10" s="4" t="s">
        <v>40</v>
      </c>
      <c r="K10" s="4" t="s">
        <v>41</v>
      </c>
      <c r="L10" s="4" t="s">
        <v>42</v>
      </c>
      <c r="M10" s="5" t="s">
        <v>43</v>
      </c>
      <c r="N10" s="5" t="s">
        <v>44</v>
      </c>
      <c r="O10" s="4" t="s">
        <v>68</v>
      </c>
      <c r="P10" s="4" t="s">
        <v>46</v>
      </c>
      <c r="Q10" s="4" t="s">
        <v>47</v>
      </c>
      <c r="R10" s="4" t="s">
        <v>48</v>
      </c>
      <c r="S10" s="4" t="s">
        <v>49</v>
      </c>
      <c r="T10" s="4" t="s">
        <v>50</v>
      </c>
      <c r="U10" s="4" t="s">
        <v>51</v>
      </c>
      <c r="V10" s="4" t="s">
        <v>52</v>
      </c>
    </row>
    <row r="11" spans="1:22" ht="26" x14ac:dyDescent="0.2">
      <c r="A11" s="4">
        <v>7</v>
      </c>
      <c r="B11" s="4" t="s">
        <v>69</v>
      </c>
      <c r="C11" s="4" t="s">
        <v>33</v>
      </c>
      <c r="D11" s="4" t="s">
        <v>70</v>
      </c>
      <c r="E11" s="4" t="s">
        <v>57</v>
      </c>
      <c r="F11" s="4" t="s">
        <v>36</v>
      </c>
      <c r="G11" s="4" t="s">
        <v>54</v>
      </c>
      <c r="H11" s="4" t="s">
        <v>38</v>
      </c>
      <c r="I11" s="4" t="s">
        <v>39</v>
      </c>
      <c r="J11" s="4" t="s">
        <v>71</v>
      </c>
      <c r="K11" s="4" t="s">
        <v>72</v>
      </c>
      <c r="L11" s="4" t="s">
        <v>42</v>
      </c>
      <c r="M11" s="6" t="s">
        <v>73</v>
      </c>
      <c r="N11" s="5" t="s">
        <v>44</v>
      </c>
      <c r="O11" s="4" t="s">
        <v>45</v>
      </c>
      <c r="P11" s="4" t="s">
        <v>74</v>
      </c>
      <c r="Q11" s="4" t="s">
        <v>47</v>
      </c>
      <c r="R11" s="4" t="s">
        <v>48</v>
      </c>
      <c r="S11" s="4" t="s">
        <v>49</v>
      </c>
      <c r="T11" s="4" t="s">
        <v>50</v>
      </c>
      <c r="U11" s="4" t="s">
        <v>51</v>
      </c>
      <c r="V11" s="4" t="s">
        <v>52</v>
      </c>
    </row>
    <row r="12" spans="1:22" ht="26" x14ac:dyDescent="0.2">
      <c r="A12" s="4">
        <v>8</v>
      </c>
      <c r="B12" s="4" t="s">
        <v>75</v>
      </c>
      <c r="C12" s="4" t="s">
        <v>33</v>
      </c>
      <c r="D12" s="4" t="s">
        <v>34</v>
      </c>
      <c r="E12" s="4" t="s">
        <v>35</v>
      </c>
      <c r="F12" s="4" t="s">
        <v>36</v>
      </c>
      <c r="G12" s="4" t="s">
        <v>67</v>
      </c>
      <c r="H12" s="4" t="s">
        <v>38</v>
      </c>
      <c r="I12" s="4" t="s">
        <v>39</v>
      </c>
      <c r="J12" s="4" t="s">
        <v>76</v>
      </c>
      <c r="K12" s="4" t="s">
        <v>41</v>
      </c>
      <c r="L12" s="4" t="s">
        <v>42</v>
      </c>
      <c r="M12" s="5" t="s">
        <v>43</v>
      </c>
      <c r="N12" s="5" t="s">
        <v>44</v>
      </c>
      <c r="O12" s="4" t="s">
        <v>45</v>
      </c>
      <c r="P12" s="4" t="s">
        <v>46</v>
      </c>
      <c r="Q12" s="4" t="s">
        <v>47</v>
      </c>
      <c r="R12" s="4" t="s">
        <v>48</v>
      </c>
      <c r="S12" s="4" t="s">
        <v>49</v>
      </c>
      <c r="T12" s="4" t="s">
        <v>50</v>
      </c>
      <c r="U12" s="4" t="s">
        <v>51</v>
      </c>
      <c r="V12" s="4" t="s">
        <v>52</v>
      </c>
    </row>
    <row r="13" spans="1:22" ht="26" x14ac:dyDescent="0.2">
      <c r="A13" s="4">
        <v>9</v>
      </c>
      <c r="B13" s="4" t="s">
        <v>77</v>
      </c>
      <c r="C13" s="4" t="s">
        <v>33</v>
      </c>
      <c r="D13" s="4" t="s">
        <v>34</v>
      </c>
      <c r="E13" s="4" t="s">
        <v>78</v>
      </c>
      <c r="F13" s="4" t="s">
        <v>36</v>
      </c>
      <c r="G13" s="4" t="s">
        <v>54</v>
      </c>
      <c r="H13" s="4" t="s">
        <v>38</v>
      </c>
      <c r="I13" s="4" t="s">
        <v>39</v>
      </c>
      <c r="J13" s="4" t="s">
        <v>40</v>
      </c>
      <c r="K13" s="4" t="s">
        <v>41</v>
      </c>
      <c r="L13" s="4" t="s">
        <v>42</v>
      </c>
      <c r="M13" s="5" t="s">
        <v>43</v>
      </c>
      <c r="N13" s="5" t="s">
        <v>44</v>
      </c>
      <c r="O13" s="4" t="s">
        <v>45</v>
      </c>
      <c r="P13" s="4" t="s">
        <v>46</v>
      </c>
      <c r="Q13" s="4" t="s">
        <v>47</v>
      </c>
      <c r="R13" s="4" t="s">
        <v>48</v>
      </c>
      <c r="S13" s="4" t="s">
        <v>49</v>
      </c>
      <c r="T13" s="4" t="s">
        <v>50</v>
      </c>
      <c r="U13" s="4" t="s">
        <v>51</v>
      </c>
      <c r="V13" s="4" t="s">
        <v>52</v>
      </c>
    </row>
    <row r="14" spans="1:22" ht="26" x14ac:dyDescent="0.2">
      <c r="A14" s="4">
        <v>10</v>
      </c>
      <c r="B14" s="4" t="s">
        <v>79</v>
      </c>
      <c r="C14" s="4" t="s">
        <v>33</v>
      </c>
      <c r="D14" s="4" t="s">
        <v>34</v>
      </c>
      <c r="E14" s="4" t="s">
        <v>78</v>
      </c>
      <c r="F14" s="4" t="s">
        <v>36</v>
      </c>
      <c r="G14" s="4" t="s">
        <v>54</v>
      </c>
      <c r="H14" s="4" t="s">
        <v>38</v>
      </c>
      <c r="I14" s="4" t="s">
        <v>39</v>
      </c>
      <c r="J14" s="4" t="s">
        <v>40</v>
      </c>
      <c r="K14" s="4" t="s">
        <v>41</v>
      </c>
      <c r="L14" s="4" t="s">
        <v>42</v>
      </c>
      <c r="M14" s="5" t="s">
        <v>43</v>
      </c>
      <c r="N14" s="5" t="s">
        <v>44</v>
      </c>
      <c r="O14" s="4" t="s">
        <v>45</v>
      </c>
      <c r="P14" s="4" t="s">
        <v>46</v>
      </c>
      <c r="Q14" s="4" t="s">
        <v>47</v>
      </c>
      <c r="R14" s="4" t="s">
        <v>48</v>
      </c>
      <c r="S14" s="4" t="s">
        <v>49</v>
      </c>
      <c r="T14" s="4" t="s">
        <v>50</v>
      </c>
      <c r="U14" s="4" t="s">
        <v>51</v>
      </c>
      <c r="V14" s="4" t="s">
        <v>52</v>
      </c>
    </row>
    <row r="15" spans="1:22" ht="26" x14ac:dyDescent="0.2">
      <c r="A15" s="4">
        <v>11</v>
      </c>
      <c r="B15" s="4" t="s">
        <v>80</v>
      </c>
      <c r="C15" s="4" t="s">
        <v>33</v>
      </c>
      <c r="D15" s="4" t="s">
        <v>34</v>
      </c>
      <c r="E15" s="4" t="s">
        <v>35</v>
      </c>
      <c r="F15" s="4" t="s">
        <v>36</v>
      </c>
      <c r="G15" s="4" t="s">
        <v>67</v>
      </c>
      <c r="H15" s="4" t="s">
        <v>38</v>
      </c>
      <c r="I15" s="4" t="s">
        <v>39</v>
      </c>
      <c r="J15" s="4" t="s">
        <v>76</v>
      </c>
      <c r="K15" s="4" t="s">
        <v>41</v>
      </c>
      <c r="L15" s="4" t="s">
        <v>42</v>
      </c>
      <c r="M15" s="5" t="s">
        <v>43</v>
      </c>
      <c r="N15" s="5" t="s">
        <v>44</v>
      </c>
      <c r="O15" s="4" t="s">
        <v>45</v>
      </c>
      <c r="P15" s="4" t="s">
        <v>46</v>
      </c>
      <c r="Q15" s="4" t="s">
        <v>47</v>
      </c>
      <c r="R15" s="4" t="s">
        <v>48</v>
      </c>
      <c r="S15" s="4" t="s">
        <v>49</v>
      </c>
      <c r="T15" s="4" t="s">
        <v>50</v>
      </c>
      <c r="U15" s="4" t="s">
        <v>51</v>
      </c>
      <c r="V15" s="4" t="s">
        <v>52</v>
      </c>
    </row>
    <row r="16" spans="1:22" ht="26" x14ac:dyDescent="0.2">
      <c r="A16" s="4">
        <v>12</v>
      </c>
      <c r="B16" s="4" t="s">
        <v>81</v>
      </c>
      <c r="C16" s="4" t="s">
        <v>33</v>
      </c>
      <c r="D16" s="4" t="s">
        <v>34</v>
      </c>
      <c r="E16" s="4" t="s">
        <v>78</v>
      </c>
      <c r="F16" s="4" t="s">
        <v>36</v>
      </c>
      <c r="G16" s="4" t="s">
        <v>67</v>
      </c>
      <c r="H16" s="4" t="s">
        <v>38</v>
      </c>
      <c r="I16" s="4" t="s">
        <v>39</v>
      </c>
      <c r="J16" s="4" t="s">
        <v>82</v>
      </c>
      <c r="K16" s="4" t="s">
        <v>83</v>
      </c>
      <c r="L16" s="4" t="s">
        <v>84</v>
      </c>
      <c r="M16" s="6" t="s">
        <v>73</v>
      </c>
      <c r="N16" s="5" t="s">
        <v>44</v>
      </c>
      <c r="O16" s="4" t="s">
        <v>45</v>
      </c>
      <c r="P16" s="4" t="s">
        <v>74</v>
      </c>
      <c r="Q16" s="4" t="s">
        <v>85</v>
      </c>
      <c r="R16" s="4" t="s">
        <v>86</v>
      </c>
      <c r="S16" s="4" t="s">
        <v>49</v>
      </c>
      <c r="T16" s="4" t="s">
        <v>50</v>
      </c>
      <c r="U16" s="4" t="s">
        <v>51</v>
      </c>
      <c r="V16" s="4" t="s">
        <v>52</v>
      </c>
    </row>
    <row r="17" spans="1:22" ht="26" x14ac:dyDescent="0.2">
      <c r="A17" s="4">
        <v>13</v>
      </c>
      <c r="B17" s="4" t="s">
        <v>87</v>
      </c>
      <c r="C17" s="4" t="s">
        <v>33</v>
      </c>
      <c r="D17" s="4" t="s">
        <v>34</v>
      </c>
      <c r="E17" s="4" t="s">
        <v>78</v>
      </c>
      <c r="F17" s="4" t="s">
        <v>36</v>
      </c>
      <c r="G17" s="4" t="s">
        <v>67</v>
      </c>
      <c r="H17" s="4" t="s">
        <v>38</v>
      </c>
      <c r="I17" s="4" t="s">
        <v>39</v>
      </c>
      <c r="J17" s="4" t="s">
        <v>76</v>
      </c>
      <c r="K17" s="4" t="s">
        <v>41</v>
      </c>
      <c r="L17" s="4" t="s">
        <v>42</v>
      </c>
      <c r="M17" s="5" t="s">
        <v>43</v>
      </c>
      <c r="N17" s="5" t="s">
        <v>44</v>
      </c>
      <c r="O17" s="4" t="s">
        <v>45</v>
      </c>
      <c r="P17" s="4" t="s">
        <v>46</v>
      </c>
      <c r="Q17" s="4" t="s">
        <v>47</v>
      </c>
      <c r="R17" s="4" t="s">
        <v>48</v>
      </c>
      <c r="S17" s="4" t="s">
        <v>49</v>
      </c>
      <c r="T17" s="4" t="s">
        <v>50</v>
      </c>
      <c r="U17" s="4" t="s">
        <v>51</v>
      </c>
      <c r="V17" s="4" t="s">
        <v>52</v>
      </c>
    </row>
    <row r="18" spans="1:22" ht="26" x14ac:dyDescent="0.2">
      <c r="A18" s="4">
        <v>14</v>
      </c>
      <c r="B18" s="4" t="s">
        <v>88</v>
      </c>
      <c r="C18" s="4" t="s">
        <v>33</v>
      </c>
      <c r="D18" s="4" t="s">
        <v>56</v>
      </c>
      <c r="E18" s="4" t="s">
        <v>35</v>
      </c>
      <c r="F18" s="4" t="s">
        <v>36</v>
      </c>
      <c r="G18" s="4" t="s">
        <v>54</v>
      </c>
      <c r="H18" s="4" t="s">
        <v>89</v>
      </c>
      <c r="I18" s="4" t="s">
        <v>90</v>
      </c>
      <c r="J18" s="4" t="s">
        <v>76</v>
      </c>
      <c r="K18" s="4" t="s">
        <v>41</v>
      </c>
      <c r="L18" s="4" t="s">
        <v>42</v>
      </c>
      <c r="M18" s="5" t="s">
        <v>43</v>
      </c>
      <c r="N18" s="5" t="s">
        <v>44</v>
      </c>
      <c r="O18" s="4" t="s">
        <v>45</v>
      </c>
      <c r="P18" s="4" t="s">
        <v>46</v>
      </c>
      <c r="Q18" s="4" t="s">
        <v>47</v>
      </c>
      <c r="R18" s="4" t="s">
        <v>48</v>
      </c>
      <c r="S18" s="4" t="s">
        <v>49</v>
      </c>
      <c r="T18" s="4" t="s">
        <v>50</v>
      </c>
      <c r="U18" s="4" t="s">
        <v>51</v>
      </c>
      <c r="V18" s="4" t="s">
        <v>52</v>
      </c>
    </row>
    <row r="19" spans="1:22" ht="26" x14ac:dyDescent="0.2">
      <c r="A19" s="4">
        <v>15</v>
      </c>
      <c r="B19" s="4" t="s">
        <v>91</v>
      </c>
      <c r="C19" s="4" t="s">
        <v>33</v>
      </c>
      <c r="D19" s="4" t="s">
        <v>92</v>
      </c>
      <c r="E19" s="4" t="s">
        <v>35</v>
      </c>
      <c r="F19" s="4" t="s">
        <v>66</v>
      </c>
      <c r="G19" s="4" t="s">
        <v>67</v>
      </c>
      <c r="H19" s="4" t="s">
        <v>89</v>
      </c>
      <c r="I19" s="4" t="s">
        <v>93</v>
      </c>
      <c r="J19" s="4" t="s">
        <v>40</v>
      </c>
      <c r="K19" s="4" t="s">
        <v>41</v>
      </c>
      <c r="L19" s="4" t="s">
        <v>42</v>
      </c>
      <c r="M19" s="6" t="s">
        <v>73</v>
      </c>
      <c r="N19" s="5" t="s">
        <v>44</v>
      </c>
      <c r="O19" s="4" t="s">
        <v>68</v>
      </c>
      <c r="P19" s="4" t="s">
        <v>74</v>
      </c>
      <c r="Q19" s="4" t="s">
        <v>47</v>
      </c>
      <c r="R19" s="4" t="s">
        <v>48</v>
      </c>
      <c r="S19" s="4" t="s">
        <v>49</v>
      </c>
      <c r="T19" s="4" t="s">
        <v>50</v>
      </c>
      <c r="U19" s="4" t="s">
        <v>51</v>
      </c>
      <c r="V19" s="4" t="s">
        <v>52</v>
      </c>
    </row>
    <row r="20" spans="1:22" ht="26" x14ac:dyDescent="0.2">
      <c r="A20" s="4">
        <v>16</v>
      </c>
      <c r="B20" s="4" t="s">
        <v>94</v>
      </c>
      <c r="C20" s="4" t="s">
        <v>95</v>
      </c>
      <c r="D20" s="4" t="s">
        <v>70</v>
      </c>
      <c r="E20" s="4" t="s">
        <v>35</v>
      </c>
      <c r="F20" s="4" t="s">
        <v>36</v>
      </c>
      <c r="G20" s="4" t="s">
        <v>54</v>
      </c>
      <c r="H20" s="4" t="s">
        <v>38</v>
      </c>
      <c r="I20" s="4" t="s">
        <v>96</v>
      </c>
      <c r="J20" s="4" t="s">
        <v>97</v>
      </c>
      <c r="K20" s="4" t="s">
        <v>98</v>
      </c>
      <c r="L20" s="4" t="s">
        <v>99</v>
      </c>
      <c r="M20" s="6" t="s">
        <v>73</v>
      </c>
      <c r="N20" s="5" t="s">
        <v>44</v>
      </c>
      <c r="O20" s="4" t="s">
        <v>45</v>
      </c>
      <c r="P20" s="4" t="s">
        <v>74</v>
      </c>
      <c r="Q20" s="4" t="s">
        <v>100</v>
      </c>
      <c r="R20" s="4" t="s">
        <v>48</v>
      </c>
      <c r="S20" s="4" t="s">
        <v>101</v>
      </c>
      <c r="T20" s="4" t="s">
        <v>102</v>
      </c>
      <c r="U20" s="4" t="s">
        <v>103</v>
      </c>
      <c r="V20" s="4" t="s">
        <v>104</v>
      </c>
    </row>
    <row r="21" spans="1:22" ht="26" x14ac:dyDescent="0.2">
      <c r="A21" s="4">
        <v>17</v>
      </c>
      <c r="B21" s="4" t="s">
        <v>105</v>
      </c>
      <c r="C21" s="4" t="s">
        <v>95</v>
      </c>
      <c r="D21" s="4" t="s">
        <v>70</v>
      </c>
      <c r="E21" s="4" t="s">
        <v>35</v>
      </c>
      <c r="F21" s="4" t="s">
        <v>36</v>
      </c>
      <c r="G21" s="4" t="s">
        <v>54</v>
      </c>
      <c r="H21" s="4" t="s">
        <v>38</v>
      </c>
      <c r="I21" s="4" t="s">
        <v>96</v>
      </c>
      <c r="J21" s="4" t="s">
        <v>97</v>
      </c>
      <c r="K21" s="4" t="s">
        <v>98</v>
      </c>
      <c r="L21" s="4" t="s">
        <v>99</v>
      </c>
      <c r="M21" s="6" t="s">
        <v>73</v>
      </c>
      <c r="N21" s="5" t="s">
        <v>44</v>
      </c>
      <c r="O21" s="4" t="s">
        <v>45</v>
      </c>
      <c r="P21" s="4" t="s">
        <v>74</v>
      </c>
      <c r="Q21" s="4" t="s">
        <v>100</v>
      </c>
      <c r="R21" s="4" t="s">
        <v>48</v>
      </c>
      <c r="S21" s="4" t="s">
        <v>101</v>
      </c>
      <c r="T21" s="4" t="s">
        <v>102</v>
      </c>
      <c r="U21" s="4" t="s">
        <v>103</v>
      </c>
      <c r="V21" s="4" t="s">
        <v>104</v>
      </c>
    </row>
    <row r="22" spans="1:22" ht="26" x14ac:dyDescent="0.2">
      <c r="A22" s="4">
        <v>18</v>
      </c>
      <c r="B22" s="4" t="s">
        <v>106</v>
      </c>
      <c r="C22" s="4" t="s">
        <v>95</v>
      </c>
      <c r="D22" s="4" t="s">
        <v>56</v>
      </c>
      <c r="E22" s="4" t="s">
        <v>35</v>
      </c>
      <c r="F22" s="4" t="s">
        <v>36</v>
      </c>
      <c r="G22" s="4" t="s">
        <v>37</v>
      </c>
      <c r="H22" s="4" t="s">
        <v>38</v>
      </c>
      <c r="I22" s="4" t="s">
        <v>39</v>
      </c>
      <c r="J22" s="4" t="s">
        <v>107</v>
      </c>
      <c r="K22" s="4" t="s">
        <v>108</v>
      </c>
      <c r="L22" s="4" t="s">
        <v>109</v>
      </c>
      <c r="M22" s="6" t="s">
        <v>73</v>
      </c>
      <c r="N22" s="7" t="s">
        <v>110</v>
      </c>
      <c r="O22" s="4" t="s">
        <v>45</v>
      </c>
      <c r="P22" s="4" t="s">
        <v>74</v>
      </c>
      <c r="Q22" s="4" t="s">
        <v>111</v>
      </c>
      <c r="R22" s="4" t="s">
        <v>112</v>
      </c>
      <c r="S22" s="4" t="s">
        <v>101</v>
      </c>
      <c r="T22" s="4" t="s">
        <v>102</v>
      </c>
      <c r="U22" s="4" t="s">
        <v>103</v>
      </c>
      <c r="V22" s="4" t="s">
        <v>104</v>
      </c>
    </row>
    <row r="23" spans="1:22" ht="26" x14ac:dyDescent="0.2">
      <c r="A23" s="4">
        <v>19</v>
      </c>
      <c r="B23" s="4" t="s">
        <v>113</v>
      </c>
      <c r="C23" s="4" t="s">
        <v>114</v>
      </c>
      <c r="D23" s="4" t="s">
        <v>115</v>
      </c>
      <c r="E23" s="4" t="s">
        <v>116</v>
      </c>
      <c r="F23" s="4" t="s">
        <v>66</v>
      </c>
      <c r="G23" s="4" t="s">
        <v>67</v>
      </c>
      <c r="H23" s="4" t="s">
        <v>89</v>
      </c>
      <c r="I23" s="4" t="s">
        <v>117</v>
      </c>
      <c r="J23" s="4" t="s">
        <v>118</v>
      </c>
      <c r="K23" s="4" t="s">
        <v>119</v>
      </c>
      <c r="L23" s="4" t="s">
        <v>120</v>
      </c>
      <c r="M23" s="8" t="s">
        <v>121</v>
      </c>
      <c r="N23" s="5" t="s">
        <v>44</v>
      </c>
      <c r="O23" s="4" t="s">
        <v>68</v>
      </c>
      <c r="P23" s="4" t="s">
        <v>122</v>
      </c>
      <c r="Q23" s="4" t="s">
        <v>123</v>
      </c>
      <c r="R23" s="4" t="s">
        <v>48</v>
      </c>
      <c r="S23" s="4" t="s">
        <v>101</v>
      </c>
      <c r="T23" s="4" t="s">
        <v>102</v>
      </c>
      <c r="U23" s="4" t="s">
        <v>124</v>
      </c>
      <c r="V23" s="4" t="s">
        <v>125</v>
      </c>
    </row>
    <row r="24" spans="1:22" ht="26" x14ac:dyDescent="0.2">
      <c r="A24" s="4">
        <v>20</v>
      </c>
      <c r="B24" s="4" t="s">
        <v>126</v>
      </c>
      <c r="C24" s="4" t="s">
        <v>127</v>
      </c>
      <c r="D24" s="4" t="s">
        <v>128</v>
      </c>
      <c r="E24" s="4" t="s">
        <v>57</v>
      </c>
      <c r="F24" s="4" t="s">
        <v>66</v>
      </c>
      <c r="G24" s="4" t="s">
        <v>67</v>
      </c>
      <c r="H24" s="4" t="s">
        <v>89</v>
      </c>
      <c r="I24" s="4" t="s">
        <v>129</v>
      </c>
      <c r="J24" s="4" t="s">
        <v>130</v>
      </c>
      <c r="K24" s="4" t="s">
        <v>131</v>
      </c>
      <c r="L24" s="4" t="s">
        <v>109</v>
      </c>
      <c r="M24" s="8" t="s">
        <v>121</v>
      </c>
      <c r="N24" s="5" t="s">
        <v>44</v>
      </c>
      <c r="O24" s="4" t="s">
        <v>68</v>
      </c>
      <c r="P24" s="4" t="s">
        <v>122</v>
      </c>
      <c r="Q24" s="4" t="s">
        <v>100</v>
      </c>
      <c r="R24" s="4" t="s">
        <v>48</v>
      </c>
      <c r="S24" s="4" t="s">
        <v>101</v>
      </c>
      <c r="T24" s="4" t="s">
        <v>102</v>
      </c>
      <c r="U24" s="4" t="s">
        <v>132</v>
      </c>
      <c r="V24" s="4" t="s">
        <v>133</v>
      </c>
    </row>
    <row r="25" spans="1:22" ht="26" x14ac:dyDescent="0.2">
      <c r="A25" s="4">
        <v>21</v>
      </c>
      <c r="B25" s="4" t="s">
        <v>134</v>
      </c>
      <c r="C25" s="4" t="s">
        <v>135</v>
      </c>
      <c r="D25" s="4" t="s">
        <v>92</v>
      </c>
      <c r="E25" s="4" t="s">
        <v>35</v>
      </c>
      <c r="F25" s="4" t="s">
        <v>36</v>
      </c>
      <c r="G25" s="4" t="s">
        <v>37</v>
      </c>
      <c r="H25" s="4" t="s">
        <v>89</v>
      </c>
      <c r="I25" s="4" t="s">
        <v>136</v>
      </c>
      <c r="J25" s="4" t="s">
        <v>137</v>
      </c>
      <c r="K25" s="4" t="s">
        <v>138</v>
      </c>
      <c r="L25" s="4" t="s">
        <v>109</v>
      </c>
      <c r="M25" s="6" t="s">
        <v>73</v>
      </c>
      <c r="N25" s="5" t="s">
        <v>44</v>
      </c>
      <c r="O25" s="4" t="s">
        <v>45</v>
      </c>
      <c r="P25" s="4" t="s">
        <v>74</v>
      </c>
      <c r="Q25" s="4" t="s">
        <v>100</v>
      </c>
      <c r="R25" s="4" t="s">
        <v>48</v>
      </c>
      <c r="S25" s="4" t="s">
        <v>139</v>
      </c>
      <c r="T25" s="4" t="s">
        <v>140</v>
      </c>
      <c r="U25" s="4" t="s">
        <v>141</v>
      </c>
      <c r="V25" s="4" t="s">
        <v>142</v>
      </c>
    </row>
    <row r="26" spans="1:22" ht="26" x14ac:dyDescent="0.2">
      <c r="A26" s="4">
        <v>22</v>
      </c>
      <c r="B26" s="4" t="s">
        <v>143</v>
      </c>
      <c r="C26" s="4" t="s">
        <v>135</v>
      </c>
      <c r="D26" s="4" t="s">
        <v>92</v>
      </c>
      <c r="E26" s="4" t="s">
        <v>35</v>
      </c>
      <c r="F26" s="4" t="s">
        <v>36</v>
      </c>
      <c r="G26" s="4" t="s">
        <v>54</v>
      </c>
      <c r="H26" s="4" t="s">
        <v>89</v>
      </c>
      <c r="I26" s="4" t="s">
        <v>144</v>
      </c>
      <c r="J26" s="4" t="s">
        <v>107</v>
      </c>
      <c r="K26" s="4" t="s">
        <v>108</v>
      </c>
      <c r="L26" s="4" t="s">
        <v>109</v>
      </c>
      <c r="M26" s="6" t="s">
        <v>73</v>
      </c>
      <c r="N26" s="7" t="s">
        <v>110</v>
      </c>
      <c r="O26" s="4" t="s">
        <v>45</v>
      </c>
      <c r="P26" s="4" t="s">
        <v>74</v>
      </c>
      <c r="Q26" s="4" t="s">
        <v>111</v>
      </c>
      <c r="R26" s="4" t="s">
        <v>112</v>
      </c>
      <c r="S26" s="4" t="s">
        <v>139</v>
      </c>
      <c r="T26" s="4" t="s">
        <v>140</v>
      </c>
      <c r="U26" s="4" t="s">
        <v>141</v>
      </c>
      <c r="V26" s="4" t="s">
        <v>142</v>
      </c>
    </row>
    <row r="27" spans="1:22" ht="26" x14ac:dyDescent="0.2">
      <c r="A27" s="4">
        <v>23</v>
      </c>
      <c r="B27" s="4" t="s">
        <v>145</v>
      </c>
      <c r="C27" s="4" t="s">
        <v>135</v>
      </c>
      <c r="D27" s="4" t="s">
        <v>92</v>
      </c>
      <c r="E27" s="4" t="s">
        <v>35</v>
      </c>
      <c r="F27" s="4" t="s">
        <v>36</v>
      </c>
      <c r="G27" s="4" t="s">
        <v>67</v>
      </c>
      <c r="H27" s="4" t="s">
        <v>89</v>
      </c>
      <c r="I27" s="4" t="s">
        <v>146</v>
      </c>
      <c r="J27" s="4" t="s">
        <v>147</v>
      </c>
      <c r="K27" s="4" t="s">
        <v>148</v>
      </c>
      <c r="L27" s="4" t="s">
        <v>109</v>
      </c>
      <c r="M27" s="5" t="s">
        <v>43</v>
      </c>
      <c r="N27" s="7" t="s">
        <v>110</v>
      </c>
      <c r="O27" s="4" t="s">
        <v>45</v>
      </c>
      <c r="P27" s="4" t="s">
        <v>46</v>
      </c>
      <c r="Q27" s="4" t="s">
        <v>111</v>
      </c>
      <c r="R27" s="4" t="s">
        <v>112</v>
      </c>
      <c r="S27" s="4" t="s">
        <v>139</v>
      </c>
      <c r="T27" s="4" t="s">
        <v>140</v>
      </c>
      <c r="U27" s="4" t="s">
        <v>141</v>
      </c>
      <c r="V27" s="4" t="s">
        <v>142</v>
      </c>
    </row>
    <row r="28" spans="1:22" ht="26" x14ac:dyDescent="0.2">
      <c r="A28" s="4">
        <v>24</v>
      </c>
      <c r="B28" s="4" t="s">
        <v>149</v>
      </c>
      <c r="C28" s="4" t="s">
        <v>150</v>
      </c>
      <c r="D28" s="4" t="s">
        <v>92</v>
      </c>
      <c r="E28" s="4" t="s">
        <v>151</v>
      </c>
      <c r="F28" s="4" t="s">
        <v>66</v>
      </c>
      <c r="G28" s="4" t="s">
        <v>67</v>
      </c>
      <c r="H28" s="4" t="s">
        <v>89</v>
      </c>
      <c r="I28" s="4" t="s">
        <v>136</v>
      </c>
      <c r="J28" s="4" t="s">
        <v>152</v>
      </c>
      <c r="K28" s="4" t="s">
        <v>153</v>
      </c>
      <c r="L28" s="4" t="s">
        <v>109</v>
      </c>
      <c r="M28" s="6" t="s">
        <v>73</v>
      </c>
      <c r="N28" s="7" t="s">
        <v>110</v>
      </c>
      <c r="O28" s="4" t="s">
        <v>68</v>
      </c>
      <c r="P28" s="4" t="s">
        <v>74</v>
      </c>
      <c r="Q28" s="4" t="s">
        <v>154</v>
      </c>
      <c r="R28" s="4" t="s">
        <v>48</v>
      </c>
      <c r="S28" s="4" t="s">
        <v>155</v>
      </c>
      <c r="T28" s="4" t="s">
        <v>156</v>
      </c>
      <c r="U28" s="4" t="s">
        <v>141</v>
      </c>
      <c r="V28" s="4" t="s">
        <v>142</v>
      </c>
    </row>
    <row r="29" spans="1:22" ht="26" x14ac:dyDescent="0.2">
      <c r="A29" s="4">
        <v>25</v>
      </c>
      <c r="B29" s="4" t="s">
        <v>157</v>
      </c>
      <c r="C29" s="4" t="s">
        <v>158</v>
      </c>
      <c r="D29" s="4" t="s">
        <v>92</v>
      </c>
      <c r="E29" s="4" t="s">
        <v>35</v>
      </c>
      <c r="F29" s="4" t="s">
        <v>36</v>
      </c>
      <c r="G29" s="4" t="s">
        <v>54</v>
      </c>
      <c r="H29" s="4" t="s">
        <v>89</v>
      </c>
      <c r="I29" s="4" t="s">
        <v>159</v>
      </c>
      <c r="J29" s="4" t="s">
        <v>160</v>
      </c>
      <c r="K29" s="4" t="s">
        <v>161</v>
      </c>
      <c r="L29" s="4" t="s">
        <v>162</v>
      </c>
      <c r="M29" s="6" t="s">
        <v>73</v>
      </c>
      <c r="N29" s="7" t="s">
        <v>110</v>
      </c>
      <c r="O29" s="4" t="s">
        <v>45</v>
      </c>
      <c r="P29" s="4" t="s">
        <v>74</v>
      </c>
      <c r="Q29" s="4" t="s">
        <v>163</v>
      </c>
      <c r="R29" s="4" t="s">
        <v>48</v>
      </c>
      <c r="S29" s="4" t="s">
        <v>155</v>
      </c>
      <c r="T29" s="4" t="s">
        <v>156</v>
      </c>
      <c r="U29" s="4" t="s">
        <v>141</v>
      </c>
      <c r="V29" s="4" t="s">
        <v>142</v>
      </c>
    </row>
    <row r="30" spans="1:22" ht="26" x14ac:dyDescent="0.2">
      <c r="A30" s="4">
        <v>26</v>
      </c>
      <c r="B30" s="4" t="s">
        <v>164</v>
      </c>
      <c r="C30" s="4" t="s">
        <v>158</v>
      </c>
      <c r="D30" s="4" t="s">
        <v>92</v>
      </c>
      <c r="E30" s="4" t="s">
        <v>35</v>
      </c>
      <c r="F30" s="4" t="s">
        <v>36</v>
      </c>
      <c r="G30" s="4" t="s">
        <v>58</v>
      </c>
      <c r="H30" s="4" t="s">
        <v>38</v>
      </c>
      <c r="I30" s="4" t="s">
        <v>39</v>
      </c>
      <c r="J30" s="4" t="s">
        <v>165</v>
      </c>
      <c r="K30" s="4" t="s">
        <v>166</v>
      </c>
      <c r="L30" s="4" t="s">
        <v>109</v>
      </c>
      <c r="M30" s="6" t="s">
        <v>73</v>
      </c>
      <c r="N30" s="7" t="s">
        <v>110</v>
      </c>
      <c r="O30" s="4" t="s">
        <v>45</v>
      </c>
      <c r="P30" s="4" t="s">
        <v>74</v>
      </c>
      <c r="Q30" s="4" t="s">
        <v>163</v>
      </c>
      <c r="R30" s="4" t="s">
        <v>48</v>
      </c>
      <c r="S30" s="4" t="s">
        <v>155</v>
      </c>
      <c r="T30" s="4" t="s">
        <v>156</v>
      </c>
      <c r="U30" s="4" t="s">
        <v>167</v>
      </c>
      <c r="V30" s="4" t="s">
        <v>168</v>
      </c>
    </row>
    <row r="31" spans="1:22" ht="26" x14ac:dyDescent="0.2">
      <c r="A31" s="4">
        <v>27</v>
      </c>
      <c r="B31" s="4" t="s">
        <v>169</v>
      </c>
      <c r="C31" s="4" t="s">
        <v>158</v>
      </c>
      <c r="D31" s="4" t="s">
        <v>56</v>
      </c>
      <c r="E31" s="4" t="s">
        <v>35</v>
      </c>
      <c r="F31" s="4" t="s">
        <v>36</v>
      </c>
      <c r="G31" s="4" t="s">
        <v>54</v>
      </c>
      <c r="H31" s="4" t="s">
        <v>89</v>
      </c>
      <c r="I31" s="4" t="s">
        <v>170</v>
      </c>
      <c r="J31" s="4" t="s">
        <v>171</v>
      </c>
      <c r="K31" s="4" t="s">
        <v>172</v>
      </c>
      <c r="L31" s="4" t="s">
        <v>109</v>
      </c>
      <c r="M31" s="5" t="s">
        <v>43</v>
      </c>
      <c r="N31" s="5" t="s">
        <v>44</v>
      </c>
      <c r="O31" s="4" t="s">
        <v>45</v>
      </c>
      <c r="P31" s="4" t="s">
        <v>46</v>
      </c>
      <c r="Q31" s="4" t="s">
        <v>173</v>
      </c>
      <c r="R31" s="4" t="s">
        <v>86</v>
      </c>
      <c r="S31" s="4" t="s">
        <v>155</v>
      </c>
      <c r="T31" s="4" t="s">
        <v>156</v>
      </c>
      <c r="U31" s="4" t="s">
        <v>167</v>
      </c>
      <c r="V31" s="4" t="s">
        <v>168</v>
      </c>
    </row>
    <row r="32" spans="1:22" ht="26" x14ac:dyDescent="0.2">
      <c r="A32" s="4">
        <v>28</v>
      </c>
      <c r="B32" s="4" t="s">
        <v>174</v>
      </c>
      <c r="C32" s="4" t="s">
        <v>175</v>
      </c>
      <c r="D32" s="4" t="s">
        <v>92</v>
      </c>
      <c r="E32" s="4" t="s">
        <v>57</v>
      </c>
      <c r="F32" s="4" t="s">
        <v>36</v>
      </c>
      <c r="G32" s="4" t="s">
        <v>58</v>
      </c>
      <c r="H32" s="4" t="s">
        <v>89</v>
      </c>
      <c r="I32" s="4" t="s">
        <v>176</v>
      </c>
      <c r="J32" s="4" t="s">
        <v>177</v>
      </c>
      <c r="K32" s="4" t="s">
        <v>178</v>
      </c>
      <c r="L32" s="4" t="s">
        <v>109</v>
      </c>
      <c r="M32" s="5" t="s">
        <v>43</v>
      </c>
      <c r="N32" s="5" t="s">
        <v>44</v>
      </c>
      <c r="O32" s="4" t="s">
        <v>45</v>
      </c>
      <c r="P32" s="4" t="s">
        <v>46</v>
      </c>
      <c r="Q32" s="4" t="s">
        <v>179</v>
      </c>
      <c r="R32" s="4" t="s">
        <v>48</v>
      </c>
      <c r="S32" s="4" t="s">
        <v>180</v>
      </c>
      <c r="T32" s="4" t="s">
        <v>181</v>
      </c>
      <c r="U32" s="4" t="s">
        <v>124</v>
      </c>
      <c r="V32" s="4" t="s">
        <v>125</v>
      </c>
    </row>
    <row r="33" spans="1:22" ht="26" x14ac:dyDescent="0.2">
      <c r="A33" s="4">
        <v>29</v>
      </c>
      <c r="B33" s="4" t="s">
        <v>182</v>
      </c>
      <c r="C33" s="4" t="s">
        <v>175</v>
      </c>
      <c r="D33" s="4" t="s">
        <v>92</v>
      </c>
      <c r="E33" s="4" t="s">
        <v>57</v>
      </c>
      <c r="F33" s="4" t="s">
        <v>36</v>
      </c>
      <c r="G33" s="4" t="s">
        <v>54</v>
      </c>
      <c r="H33" s="4" t="s">
        <v>38</v>
      </c>
      <c r="I33" s="4" t="s">
        <v>39</v>
      </c>
      <c r="J33" s="4" t="s">
        <v>183</v>
      </c>
      <c r="K33" s="4" t="s">
        <v>184</v>
      </c>
      <c r="L33" s="4" t="s">
        <v>109</v>
      </c>
      <c r="M33" s="6" t="s">
        <v>73</v>
      </c>
      <c r="N33" s="7" t="s">
        <v>110</v>
      </c>
      <c r="O33" s="4" t="s">
        <v>45</v>
      </c>
      <c r="P33" s="4" t="s">
        <v>74</v>
      </c>
      <c r="Q33" s="4" t="s">
        <v>154</v>
      </c>
      <c r="R33" s="4" t="s">
        <v>48</v>
      </c>
      <c r="S33" s="4" t="s">
        <v>180</v>
      </c>
      <c r="T33" s="4" t="s">
        <v>181</v>
      </c>
      <c r="U33" s="4" t="s">
        <v>185</v>
      </c>
      <c r="V33" s="4" t="s">
        <v>186</v>
      </c>
    </row>
    <row r="34" spans="1:22" ht="39" x14ac:dyDescent="0.2">
      <c r="A34" s="4">
        <v>30</v>
      </c>
      <c r="B34" s="4" t="s">
        <v>187</v>
      </c>
      <c r="C34" s="4" t="s">
        <v>188</v>
      </c>
      <c r="D34" s="4" t="s">
        <v>92</v>
      </c>
      <c r="E34" s="4" t="s">
        <v>189</v>
      </c>
      <c r="F34" s="4" t="s">
        <v>66</v>
      </c>
      <c r="G34" s="4" t="s">
        <v>67</v>
      </c>
      <c r="H34" s="4" t="s">
        <v>89</v>
      </c>
      <c r="I34" s="4" t="s">
        <v>190</v>
      </c>
      <c r="J34" s="4" t="s">
        <v>191</v>
      </c>
      <c r="K34" s="4" t="s">
        <v>192</v>
      </c>
      <c r="L34" s="4" t="s">
        <v>193</v>
      </c>
      <c r="M34" s="9" t="s">
        <v>194</v>
      </c>
      <c r="N34" s="8" t="s">
        <v>195</v>
      </c>
      <c r="O34" s="4" t="s">
        <v>68</v>
      </c>
      <c r="P34" s="4" t="s">
        <v>196</v>
      </c>
      <c r="Q34" s="4" t="s">
        <v>100</v>
      </c>
      <c r="R34" s="4" t="s">
        <v>197</v>
      </c>
      <c r="S34" s="4" t="s">
        <v>180</v>
      </c>
      <c r="T34" s="4" t="s">
        <v>181</v>
      </c>
      <c r="U34" s="4" t="s">
        <v>103</v>
      </c>
      <c r="V34" s="4" t="s">
        <v>104</v>
      </c>
    </row>
    <row r="35" spans="1:22" ht="26" x14ac:dyDescent="0.2">
      <c r="A35" s="4">
        <v>31</v>
      </c>
      <c r="B35" s="4" t="s">
        <v>198</v>
      </c>
      <c r="C35" s="4" t="s">
        <v>188</v>
      </c>
      <c r="D35" s="4" t="s">
        <v>92</v>
      </c>
      <c r="E35" s="4" t="s">
        <v>189</v>
      </c>
      <c r="F35" s="4" t="s">
        <v>66</v>
      </c>
      <c r="G35" s="4" t="s">
        <v>67</v>
      </c>
      <c r="H35" s="4" t="s">
        <v>89</v>
      </c>
      <c r="I35" s="4" t="s">
        <v>199</v>
      </c>
      <c r="J35" s="4" t="s">
        <v>200</v>
      </c>
      <c r="K35" s="4" t="s">
        <v>201</v>
      </c>
      <c r="L35" s="4" t="s">
        <v>109</v>
      </c>
      <c r="M35" s="9" t="s">
        <v>194</v>
      </c>
      <c r="N35" s="7" t="s">
        <v>110</v>
      </c>
      <c r="O35" s="4" t="s">
        <v>68</v>
      </c>
      <c r="P35" s="4" t="s">
        <v>202</v>
      </c>
      <c r="Q35" s="4" t="s">
        <v>100</v>
      </c>
      <c r="R35" s="4" t="s">
        <v>203</v>
      </c>
      <c r="S35" s="4" t="s">
        <v>180</v>
      </c>
      <c r="T35" s="4" t="s">
        <v>181</v>
      </c>
      <c r="U35" s="4" t="s">
        <v>185</v>
      </c>
      <c r="V35" s="4" t="s">
        <v>186</v>
      </c>
    </row>
    <row r="36" spans="1:22" ht="39" x14ac:dyDescent="0.2">
      <c r="A36" s="4">
        <v>32</v>
      </c>
      <c r="B36" s="4" t="s">
        <v>204</v>
      </c>
      <c r="C36" s="4" t="s">
        <v>188</v>
      </c>
      <c r="D36" s="4" t="s">
        <v>92</v>
      </c>
      <c r="E36" s="4" t="s">
        <v>189</v>
      </c>
      <c r="F36" s="4" t="s">
        <v>36</v>
      </c>
      <c r="G36" s="4" t="s">
        <v>58</v>
      </c>
      <c r="H36" s="4" t="s">
        <v>89</v>
      </c>
      <c r="I36" s="4" t="s">
        <v>205</v>
      </c>
      <c r="J36" s="4" t="s">
        <v>206</v>
      </c>
      <c r="K36" s="4" t="s">
        <v>207</v>
      </c>
      <c r="L36" s="4" t="s">
        <v>193</v>
      </c>
      <c r="M36" s="9" t="s">
        <v>194</v>
      </c>
      <c r="N36" s="8" t="s">
        <v>195</v>
      </c>
      <c r="O36" s="4" t="s">
        <v>45</v>
      </c>
      <c r="P36" s="4" t="s">
        <v>196</v>
      </c>
      <c r="Q36" s="4" t="s">
        <v>100</v>
      </c>
      <c r="R36" s="4" t="s">
        <v>197</v>
      </c>
      <c r="S36" s="4" t="s">
        <v>180</v>
      </c>
      <c r="T36" s="4" t="s">
        <v>181</v>
      </c>
      <c r="U36" s="4" t="s">
        <v>185</v>
      </c>
      <c r="V36" s="4" t="s">
        <v>186</v>
      </c>
    </row>
    <row r="37" spans="1:22" ht="39" x14ac:dyDescent="0.2">
      <c r="A37" s="4">
        <v>33</v>
      </c>
      <c r="B37" s="4" t="s">
        <v>208</v>
      </c>
      <c r="C37" s="4" t="s">
        <v>188</v>
      </c>
      <c r="D37" s="4" t="s">
        <v>92</v>
      </c>
      <c r="E37" s="4" t="s">
        <v>189</v>
      </c>
      <c r="F37" s="4" t="s">
        <v>36</v>
      </c>
      <c r="G37" s="4" t="s">
        <v>67</v>
      </c>
      <c r="H37" s="4" t="s">
        <v>89</v>
      </c>
      <c r="I37" s="4" t="s">
        <v>209</v>
      </c>
      <c r="J37" s="4" t="s">
        <v>191</v>
      </c>
      <c r="K37" s="4" t="s">
        <v>210</v>
      </c>
      <c r="L37" s="4" t="s">
        <v>193</v>
      </c>
      <c r="M37" s="9" t="s">
        <v>194</v>
      </c>
      <c r="N37" s="8" t="s">
        <v>195</v>
      </c>
      <c r="O37" s="4" t="s">
        <v>45</v>
      </c>
      <c r="P37" s="4" t="s">
        <v>196</v>
      </c>
      <c r="Q37" s="4" t="s">
        <v>100</v>
      </c>
      <c r="R37" s="4" t="s">
        <v>197</v>
      </c>
      <c r="S37" s="4" t="s">
        <v>180</v>
      </c>
      <c r="T37" s="4" t="s">
        <v>181</v>
      </c>
      <c r="U37" s="4" t="s">
        <v>185</v>
      </c>
      <c r="V37" s="4" t="s">
        <v>186</v>
      </c>
    </row>
    <row r="38" spans="1:22" ht="26" x14ac:dyDescent="0.2">
      <c r="A38" s="4">
        <v>34</v>
      </c>
      <c r="B38" s="4" t="s">
        <v>211</v>
      </c>
      <c r="C38" s="4" t="s">
        <v>188</v>
      </c>
      <c r="D38" s="4" t="s">
        <v>212</v>
      </c>
      <c r="E38" s="4" t="s">
        <v>189</v>
      </c>
      <c r="F38" s="4" t="s">
        <v>66</v>
      </c>
      <c r="G38" s="4" t="s">
        <v>67</v>
      </c>
      <c r="H38" s="4" t="s">
        <v>38</v>
      </c>
      <c r="I38" s="4" t="s">
        <v>39</v>
      </c>
      <c r="J38" s="4" t="s">
        <v>213</v>
      </c>
      <c r="K38" s="4" t="s">
        <v>214</v>
      </c>
      <c r="L38" s="4" t="s">
        <v>84</v>
      </c>
      <c r="M38" s="9" t="s">
        <v>194</v>
      </c>
      <c r="N38" s="7" t="s">
        <v>110</v>
      </c>
      <c r="O38" s="4" t="s">
        <v>68</v>
      </c>
      <c r="P38" s="4" t="s">
        <v>202</v>
      </c>
      <c r="Q38" s="4" t="s">
        <v>100</v>
      </c>
      <c r="R38" s="4" t="s">
        <v>203</v>
      </c>
      <c r="S38" s="4" t="s">
        <v>180</v>
      </c>
      <c r="T38" s="4" t="s">
        <v>181</v>
      </c>
      <c r="U38" s="4" t="s">
        <v>185</v>
      </c>
      <c r="V38" s="4" t="s">
        <v>186</v>
      </c>
    </row>
    <row r="39" spans="1:22" ht="26" x14ac:dyDescent="0.2">
      <c r="A39" s="4">
        <v>35</v>
      </c>
      <c r="B39" s="4" t="s">
        <v>215</v>
      </c>
      <c r="C39" s="4" t="s">
        <v>216</v>
      </c>
      <c r="D39" s="4" t="s">
        <v>70</v>
      </c>
      <c r="E39" s="4" t="s">
        <v>57</v>
      </c>
      <c r="F39" s="4" t="s">
        <v>66</v>
      </c>
      <c r="G39" s="4" t="s">
        <v>67</v>
      </c>
      <c r="H39" s="4" t="s">
        <v>38</v>
      </c>
      <c r="I39" s="4" t="s">
        <v>39</v>
      </c>
      <c r="J39" s="4" t="s">
        <v>217</v>
      </c>
      <c r="K39" s="4" t="s">
        <v>218</v>
      </c>
      <c r="L39" s="4" t="s">
        <v>219</v>
      </c>
      <c r="M39" s="6" t="s">
        <v>73</v>
      </c>
      <c r="N39" s="5" t="s">
        <v>44</v>
      </c>
      <c r="O39" s="4" t="s">
        <v>68</v>
      </c>
      <c r="P39" s="4" t="s">
        <v>74</v>
      </c>
      <c r="Q39" s="4" t="s">
        <v>220</v>
      </c>
      <c r="R39" s="4" t="s">
        <v>48</v>
      </c>
      <c r="S39" s="4" t="s">
        <v>221</v>
      </c>
      <c r="T39" s="4" t="s">
        <v>222</v>
      </c>
      <c r="U39" s="4" t="s">
        <v>223</v>
      </c>
      <c r="V39" s="4" t="s">
        <v>224</v>
      </c>
    </row>
    <row r="40" spans="1:22" ht="39" x14ac:dyDescent="0.2">
      <c r="A40" s="4">
        <v>36</v>
      </c>
      <c r="B40" s="4" t="s">
        <v>225</v>
      </c>
      <c r="C40" s="4" t="s">
        <v>216</v>
      </c>
      <c r="D40" s="4" t="s">
        <v>56</v>
      </c>
      <c r="E40" s="4" t="s">
        <v>189</v>
      </c>
      <c r="F40" s="4" t="s">
        <v>36</v>
      </c>
      <c r="G40" s="4" t="s">
        <v>58</v>
      </c>
      <c r="H40" s="4" t="s">
        <v>89</v>
      </c>
      <c r="I40" s="4" t="s">
        <v>226</v>
      </c>
      <c r="J40" s="4" t="s">
        <v>227</v>
      </c>
      <c r="K40" s="4" t="s">
        <v>228</v>
      </c>
      <c r="L40" s="4" t="s">
        <v>193</v>
      </c>
      <c r="M40" s="9" t="s">
        <v>194</v>
      </c>
      <c r="N40" s="8" t="s">
        <v>195</v>
      </c>
      <c r="O40" s="4" t="s">
        <v>45</v>
      </c>
      <c r="P40" s="4" t="s">
        <v>196</v>
      </c>
      <c r="Q40" s="4" t="s">
        <v>220</v>
      </c>
      <c r="R40" s="4" t="s">
        <v>197</v>
      </c>
      <c r="S40" s="4" t="s">
        <v>221</v>
      </c>
      <c r="T40" s="4" t="s">
        <v>222</v>
      </c>
      <c r="U40" s="4" t="s">
        <v>229</v>
      </c>
      <c r="V40" s="4" t="s">
        <v>230</v>
      </c>
    </row>
    <row r="41" spans="1:22" ht="39" x14ac:dyDescent="0.2">
      <c r="A41" s="4">
        <v>37</v>
      </c>
      <c r="B41" s="4" t="s">
        <v>231</v>
      </c>
      <c r="C41" s="4" t="s">
        <v>216</v>
      </c>
      <c r="D41" s="4" t="s">
        <v>56</v>
      </c>
      <c r="E41" s="4" t="s">
        <v>189</v>
      </c>
      <c r="F41" s="4" t="s">
        <v>36</v>
      </c>
      <c r="G41" s="4" t="s">
        <v>58</v>
      </c>
      <c r="H41" s="4" t="s">
        <v>89</v>
      </c>
      <c r="I41" s="4" t="s">
        <v>226</v>
      </c>
      <c r="J41" s="4" t="s">
        <v>232</v>
      </c>
      <c r="K41" s="4" t="s">
        <v>233</v>
      </c>
      <c r="L41" s="4" t="s">
        <v>193</v>
      </c>
      <c r="M41" s="9" t="s">
        <v>194</v>
      </c>
      <c r="N41" s="8" t="s">
        <v>195</v>
      </c>
      <c r="O41" s="4" t="s">
        <v>45</v>
      </c>
      <c r="P41" s="4" t="s">
        <v>196</v>
      </c>
      <c r="Q41" s="4" t="s">
        <v>220</v>
      </c>
      <c r="R41" s="4" t="s">
        <v>197</v>
      </c>
      <c r="S41" s="4" t="s">
        <v>221</v>
      </c>
      <c r="T41" s="4" t="s">
        <v>222</v>
      </c>
      <c r="U41" s="4" t="s">
        <v>223</v>
      </c>
      <c r="V41" s="4" t="s">
        <v>224</v>
      </c>
    </row>
    <row r="42" spans="1:22" ht="39" x14ac:dyDescent="0.2">
      <c r="A42" s="4">
        <v>38</v>
      </c>
      <c r="B42" s="4" t="s">
        <v>234</v>
      </c>
      <c r="C42" s="4" t="s">
        <v>216</v>
      </c>
      <c r="D42" s="4" t="s">
        <v>70</v>
      </c>
      <c r="E42" s="4" t="s">
        <v>189</v>
      </c>
      <c r="F42" s="4" t="s">
        <v>36</v>
      </c>
      <c r="G42" s="4" t="s">
        <v>58</v>
      </c>
      <c r="H42" s="4" t="s">
        <v>38</v>
      </c>
      <c r="I42" s="4" t="s">
        <v>39</v>
      </c>
      <c r="J42" s="4" t="s">
        <v>235</v>
      </c>
      <c r="K42" s="4" t="s">
        <v>236</v>
      </c>
      <c r="L42" s="4" t="s">
        <v>193</v>
      </c>
      <c r="M42" s="9" t="s">
        <v>194</v>
      </c>
      <c r="N42" s="8" t="s">
        <v>195</v>
      </c>
      <c r="O42" s="4" t="s">
        <v>45</v>
      </c>
      <c r="P42" s="4" t="s">
        <v>196</v>
      </c>
      <c r="Q42" s="4" t="s">
        <v>220</v>
      </c>
      <c r="R42" s="4" t="s">
        <v>197</v>
      </c>
      <c r="S42" s="4" t="s">
        <v>221</v>
      </c>
      <c r="T42" s="4" t="s">
        <v>222</v>
      </c>
      <c r="U42" s="4" t="s">
        <v>223</v>
      </c>
      <c r="V42" s="4" t="s">
        <v>224</v>
      </c>
    </row>
    <row r="43" spans="1:22" ht="39" x14ac:dyDescent="0.2">
      <c r="A43" s="4">
        <v>39</v>
      </c>
      <c r="B43" s="4" t="s">
        <v>237</v>
      </c>
      <c r="C43" s="4" t="s">
        <v>216</v>
      </c>
      <c r="D43" s="4" t="s">
        <v>92</v>
      </c>
      <c r="E43" s="4" t="s">
        <v>189</v>
      </c>
      <c r="F43" s="4" t="s">
        <v>36</v>
      </c>
      <c r="G43" s="4" t="s">
        <v>54</v>
      </c>
      <c r="H43" s="4" t="s">
        <v>38</v>
      </c>
      <c r="I43" s="4" t="s">
        <v>39</v>
      </c>
      <c r="J43" s="4" t="s">
        <v>235</v>
      </c>
      <c r="K43" s="4" t="s">
        <v>236</v>
      </c>
      <c r="L43" s="4" t="s">
        <v>193</v>
      </c>
      <c r="M43" s="9" t="s">
        <v>194</v>
      </c>
      <c r="N43" s="8" t="s">
        <v>195</v>
      </c>
      <c r="O43" s="4" t="s">
        <v>45</v>
      </c>
      <c r="P43" s="4" t="s">
        <v>196</v>
      </c>
      <c r="Q43" s="4" t="s">
        <v>220</v>
      </c>
      <c r="R43" s="4" t="s">
        <v>197</v>
      </c>
      <c r="S43" s="4" t="s">
        <v>221</v>
      </c>
      <c r="T43" s="4" t="s">
        <v>222</v>
      </c>
      <c r="U43" s="4" t="s">
        <v>223</v>
      </c>
      <c r="V43" s="4" t="s">
        <v>224</v>
      </c>
    </row>
    <row r="44" spans="1:22" ht="39" x14ac:dyDescent="0.2">
      <c r="A44" s="4">
        <v>40</v>
      </c>
      <c r="B44" s="4" t="s">
        <v>238</v>
      </c>
      <c r="C44" s="4" t="s">
        <v>216</v>
      </c>
      <c r="D44" s="4" t="s">
        <v>115</v>
      </c>
      <c r="E44" s="4" t="s">
        <v>189</v>
      </c>
      <c r="F44" s="4" t="s">
        <v>62</v>
      </c>
      <c r="G44" s="4" t="s">
        <v>54</v>
      </c>
      <c r="H44" s="4" t="s">
        <v>89</v>
      </c>
      <c r="I44" s="4" t="s">
        <v>239</v>
      </c>
      <c r="J44" s="4" t="s">
        <v>227</v>
      </c>
      <c r="K44" s="4" t="s">
        <v>240</v>
      </c>
      <c r="L44" s="4" t="s">
        <v>193</v>
      </c>
      <c r="M44" s="9" t="s">
        <v>194</v>
      </c>
      <c r="N44" s="8" t="s">
        <v>195</v>
      </c>
      <c r="O44" s="4" t="s">
        <v>63</v>
      </c>
      <c r="P44" s="4" t="s">
        <v>196</v>
      </c>
      <c r="Q44" s="4" t="s">
        <v>220</v>
      </c>
      <c r="R44" s="4" t="s">
        <v>197</v>
      </c>
      <c r="S44" s="4" t="s">
        <v>221</v>
      </c>
      <c r="T44" s="4" t="s">
        <v>222</v>
      </c>
      <c r="U44" s="4" t="s">
        <v>223</v>
      </c>
      <c r="V44" s="4" t="s">
        <v>224</v>
      </c>
    </row>
    <row r="45" spans="1:22" ht="39" x14ac:dyDescent="0.2">
      <c r="A45" s="4">
        <v>41</v>
      </c>
      <c r="B45" s="4" t="s">
        <v>241</v>
      </c>
      <c r="C45" s="4" t="s">
        <v>216</v>
      </c>
      <c r="D45" s="4" t="s">
        <v>56</v>
      </c>
      <c r="E45" s="4" t="s">
        <v>189</v>
      </c>
      <c r="F45" s="4" t="s">
        <v>36</v>
      </c>
      <c r="G45" s="4" t="s">
        <v>54</v>
      </c>
      <c r="H45" s="4" t="s">
        <v>89</v>
      </c>
      <c r="I45" s="4" t="s">
        <v>242</v>
      </c>
      <c r="J45" s="4" t="s">
        <v>243</v>
      </c>
      <c r="K45" s="4" t="s">
        <v>244</v>
      </c>
      <c r="L45" s="4" t="s">
        <v>193</v>
      </c>
      <c r="M45" s="9" t="s">
        <v>194</v>
      </c>
      <c r="N45" s="8" t="s">
        <v>195</v>
      </c>
      <c r="O45" s="4" t="s">
        <v>45</v>
      </c>
      <c r="P45" s="4" t="s">
        <v>196</v>
      </c>
      <c r="Q45" s="4" t="s">
        <v>245</v>
      </c>
      <c r="R45" s="4" t="s">
        <v>197</v>
      </c>
      <c r="S45" s="4" t="s">
        <v>221</v>
      </c>
      <c r="T45" s="4" t="s">
        <v>222</v>
      </c>
      <c r="U45" s="4" t="s">
        <v>223</v>
      </c>
      <c r="V45" s="4" t="s">
        <v>224</v>
      </c>
    </row>
    <row r="46" spans="1:22" ht="39" x14ac:dyDescent="0.2">
      <c r="A46" s="4">
        <v>42</v>
      </c>
      <c r="B46" s="4" t="s">
        <v>246</v>
      </c>
      <c r="C46" s="4" t="s">
        <v>216</v>
      </c>
      <c r="D46" s="4" t="s">
        <v>92</v>
      </c>
      <c r="E46" s="4" t="s">
        <v>189</v>
      </c>
      <c r="F46" s="4" t="s">
        <v>62</v>
      </c>
      <c r="G46" s="4" t="s">
        <v>54</v>
      </c>
      <c r="H46" s="4" t="s">
        <v>89</v>
      </c>
      <c r="I46" s="4" t="s">
        <v>247</v>
      </c>
      <c r="J46" s="4" t="s">
        <v>248</v>
      </c>
      <c r="K46" s="4" t="s">
        <v>249</v>
      </c>
      <c r="L46" s="4" t="s">
        <v>193</v>
      </c>
      <c r="M46" s="9" t="s">
        <v>194</v>
      </c>
      <c r="N46" s="8" t="s">
        <v>195</v>
      </c>
      <c r="O46" s="4" t="s">
        <v>63</v>
      </c>
      <c r="P46" s="4" t="s">
        <v>196</v>
      </c>
      <c r="Q46" s="4" t="s">
        <v>250</v>
      </c>
      <c r="R46" s="4" t="s">
        <v>197</v>
      </c>
      <c r="S46" s="4" t="s">
        <v>221</v>
      </c>
      <c r="T46" s="4" t="s">
        <v>222</v>
      </c>
      <c r="U46" s="4" t="s">
        <v>223</v>
      </c>
      <c r="V46" s="4" t="s">
        <v>224</v>
      </c>
    </row>
    <row r="47" spans="1:22" ht="39" x14ac:dyDescent="0.2">
      <c r="A47" s="4">
        <v>43</v>
      </c>
      <c r="B47" s="4" t="s">
        <v>251</v>
      </c>
      <c r="C47" s="4" t="s">
        <v>216</v>
      </c>
      <c r="D47" s="4" t="s">
        <v>56</v>
      </c>
      <c r="E47" s="4" t="s">
        <v>189</v>
      </c>
      <c r="F47" s="4" t="s">
        <v>62</v>
      </c>
      <c r="G47" s="4" t="s">
        <v>54</v>
      </c>
      <c r="H47" s="4" t="s">
        <v>89</v>
      </c>
      <c r="I47" s="4" t="s">
        <v>252</v>
      </c>
      <c r="J47" s="4" t="s">
        <v>235</v>
      </c>
      <c r="K47" s="4" t="s">
        <v>236</v>
      </c>
      <c r="L47" s="4" t="s">
        <v>193</v>
      </c>
      <c r="M47" s="9" t="s">
        <v>194</v>
      </c>
      <c r="N47" s="8" t="s">
        <v>195</v>
      </c>
      <c r="O47" s="4" t="s">
        <v>63</v>
      </c>
      <c r="P47" s="4" t="s">
        <v>196</v>
      </c>
      <c r="Q47" s="4" t="s">
        <v>220</v>
      </c>
      <c r="R47" s="4" t="s">
        <v>197</v>
      </c>
      <c r="S47" s="4" t="s">
        <v>221</v>
      </c>
      <c r="T47" s="4" t="s">
        <v>222</v>
      </c>
      <c r="U47" s="4" t="s">
        <v>223</v>
      </c>
      <c r="V47" s="4" t="s">
        <v>224</v>
      </c>
    </row>
    <row r="48" spans="1:22" ht="39" x14ac:dyDescent="0.2">
      <c r="A48" s="4">
        <v>44</v>
      </c>
      <c r="B48" s="4" t="s">
        <v>253</v>
      </c>
      <c r="C48" s="4" t="s">
        <v>216</v>
      </c>
      <c r="D48" s="4" t="s">
        <v>92</v>
      </c>
      <c r="E48" s="4" t="s">
        <v>189</v>
      </c>
      <c r="F48" s="4" t="s">
        <v>62</v>
      </c>
      <c r="G48" s="4" t="s">
        <v>37</v>
      </c>
      <c r="H48" s="4" t="s">
        <v>89</v>
      </c>
      <c r="I48" s="4" t="s">
        <v>254</v>
      </c>
      <c r="J48" s="4" t="s">
        <v>255</v>
      </c>
      <c r="K48" s="4" t="s">
        <v>256</v>
      </c>
      <c r="L48" s="4" t="s">
        <v>162</v>
      </c>
      <c r="M48" s="9" t="s">
        <v>194</v>
      </c>
      <c r="N48" s="8" t="s">
        <v>195</v>
      </c>
      <c r="O48" s="4" t="s">
        <v>63</v>
      </c>
      <c r="P48" s="4" t="s">
        <v>196</v>
      </c>
      <c r="Q48" s="4" t="s">
        <v>173</v>
      </c>
      <c r="R48" s="4" t="s">
        <v>197</v>
      </c>
      <c r="S48" s="4" t="s">
        <v>221</v>
      </c>
      <c r="T48" s="4" t="s">
        <v>222</v>
      </c>
      <c r="U48" s="4" t="s">
        <v>229</v>
      </c>
      <c r="V48" s="4" t="s">
        <v>230</v>
      </c>
    </row>
    <row r="49" spans="1:22" ht="26" x14ac:dyDescent="0.2">
      <c r="A49" s="4">
        <v>45</v>
      </c>
      <c r="B49" s="4" t="s">
        <v>257</v>
      </c>
      <c r="C49" s="4" t="s">
        <v>216</v>
      </c>
      <c r="D49" s="4" t="s">
        <v>34</v>
      </c>
      <c r="E49" s="4" t="s">
        <v>189</v>
      </c>
      <c r="F49" s="4" t="s">
        <v>66</v>
      </c>
      <c r="G49" s="4" t="s">
        <v>67</v>
      </c>
      <c r="H49" s="4" t="s">
        <v>38</v>
      </c>
      <c r="I49" s="4" t="s">
        <v>39</v>
      </c>
      <c r="J49" s="4" t="s">
        <v>258</v>
      </c>
      <c r="K49" s="4" t="s">
        <v>259</v>
      </c>
      <c r="L49" s="4" t="s">
        <v>162</v>
      </c>
      <c r="M49" s="9" t="s">
        <v>194</v>
      </c>
      <c r="N49" s="7" t="s">
        <v>110</v>
      </c>
      <c r="O49" s="4" t="s">
        <v>68</v>
      </c>
      <c r="P49" s="4" t="s">
        <v>202</v>
      </c>
      <c r="Q49" s="4" t="s">
        <v>220</v>
      </c>
      <c r="R49" s="4" t="s">
        <v>203</v>
      </c>
      <c r="S49" s="4" t="s">
        <v>221</v>
      </c>
      <c r="T49" s="4" t="s">
        <v>222</v>
      </c>
      <c r="U49" s="4" t="s">
        <v>223</v>
      </c>
      <c r="V49" s="4" t="s">
        <v>224</v>
      </c>
    </row>
    <row r="50" spans="1:22" ht="39" x14ac:dyDescent="0.2">
      <c r="A50" s="4">
        <v>46</v>
      </c>
      <c r="B50" s="4" t="s">
        <v>260</v>
      </c>
      <c r="C50" s="4" t="s">
        <v>216</v>
      </c>
      <c r="D50" s="4" t="s">
        <v>56</v>
      </c>
      <c r="E50" s="4" t="s">
        <v>189</v>
      </c>
      <c r="F50" s="4" t="s">
        <v>66</v>
      </c>
      <c r="G50" s="4" t="s">
        <v>67</v>
      </c>
      <c r="H50" s="4" t="s">
        <v>38</v>
      </c>
      <c r="I50" s="4" t="s">
        <v>39</v>
      </c>
      <c r="J50" s="4" t="s">
        <v>261</v>
      </c>
      <c r="K50" s="4" t="s">
        <v>244</v>
      </c>
      <c r="L50" s="4" t="s">
        <v>193</v>
      </c>
      <c r="M50" s="9" t="s">
        <v>194</v>
      </c>
      <c r="N50" s="8" t="s">
        <v>195</v>
      </c>
      <c r="O50" s="4" t="s">
        <v>68</v>
      </c>
      <c r="P50" s="4" t="s">
        <v>196</v>
      </c>
      <c r="Q50" s="4" t="s">
        <v>220</v>
      </c>
      <c r="R50" s="4" t="s">
        <v>197</v>
      </c>
      <c r="S50" s="4" t="s">
        <v>221</v>
      </c>
      <c r="T50" s="4" t="s">
        <v>222</v>
      </c>
      <c r="U50" s="4" t="s">
        <v>223</v>
      </c>
      <c r="V50" s="4" t="s">
        <v>224</v>
      </c>
    </row>
    <row r="51" spans="1:22" ht="26" x14ac:dyDescent="0.2">
      <c r="A51" s="4">
        <v>47</v>
      </c>
      <c r="B51" s="4" t="s">
        <v>262</v>
      </c>
      <c r="C51" s="4" t="s">
        <v>216</v>
      </c>
      <c r="D51" s="4" t="s">
        <v>92</v>
      </c>
      <c r="E51" s="4" t="s">
        <v>57</v>
      </c>
      <c r="F51" s="4" t="s">
        <v>66</v>
      </c>
      <c r="G51" s="4" t="s">
        <v>67</v>
      </c>
      <c r="H51" s="4" t="s">
        <v>89</v>
      </c>
      <c r="I51" s="4" t="s">
        <v>263</v>
      </c>
      <c r="J51" s="4" t="s">
        <v>235</v>
      </c>
      <c r="K51" s="4" t="s">
        <v>264</v>
      </c>
      <c r="L51" s="4" t="s">
        <v>99</v>
      </c>
      <c r="M51" s="8" t="s">
        <v>121</v>
      </c>
      <c r="N51" s="5" t="s">
        <v>44</v>
      </c>
      <c r="O51" s="4" t="s">
        <v>68</v>
      </c>
      <c r="P51" s="4" t="s">
        <v>122</v>
      </c>
      <c r="Q51" s="4" t="s">
        <v>220</v>
      </c>
      <c r="R51" s="4" t="s">
        <v>48</v>
      </c>
      <c r="S51" s="4" t="s">
        <v>221</v>
      </c>
      <c r="T51" s="4" t="s">
        <v>222</v>
      </c>
      <c r="U51" s="4" t="s">
        <v>223</v>
      </c>
      <c r="V51" s="4" t="s">
        <v>224</v>
      </c>
    </row>
    <row r="52" spans="1:22" ht="26" x14ac:dyDescent="0.2">
      <c r="A52" s="4">
        <v>48</v>
      </c>
      <c r="B52" s="4" t="s">
        <v>265</v>
      </c>
      <c r="C52" s="4" t="s">
        <v>216</v>
      </c>
      <c r="D52" s="4" t="s">
        <v>70</v>
      </c>
      <c r="E52" s="4" t="s">
        <v>57</v>
      </c>
      <c r="F52" s="4" t="s">
        <v>62</v>
      </c>
      <c r="G52" s="4" t="s">
        <v>37</v>
      </c>
      <c r="H52" s="4" t="s">
        <v>89</v>
      </c>
      <c r="I52" s="4" t="s">
        <v>266</v>
      </c>
      <c r="J52" s="4" t="s">
        <v>235</v>
      </c>
      <c r="K52" s="4" t="s">
        <v>267</v>
      </c>
      <c r="L52" s="4" t="s">
        <v>109</v>
      </c>
      <c r="M52" s="6" t="s">
        <v>73</v>
      </c>
      <c r="N52" s="5" t="s">
        <v>44</v>
      </c>
      <c r="O52" s="4" t="s">
        <v>63</v>
      </c>
      <c r="P52" s="4" t="s">
        <v>268</v>
      </c>
      <c r="Q52" s="4" t="s">
        <v>220</v>
      </c>
      <c r="R52" s="4" t="s">
        <v>48</v>
      </c>
      <c r="S52" s="4" t="s">
        <v>221</v>
      </c>
      <c r="T52" s="4" t="s">
        <v>222</v>
      </c>
      <c r="U52" s="4" t="s">
        <v>223</v>
      </c>
      <c r="V52" s="4" t="s">
        <v>224</v>
      </c>
    </row>
    <row r="53" spans="1:22" ht="26" x14ac:dyDescent="0.2">
      <c r="A53" s="4">
        <v>49</v>
      </c>
      <c r="B53" s="4" t="s">
        <v>269</v>
      </c>
      <c r="C53" s="4" t="s">
        <v>216</v>
      </c>
      <c r="D53" s="4" t="s">
        <v>92</v>
      </c>
      <c r="E53" s="4" t="s">
        <v>57</v>
      </c>
      <c r="F53" s="4" t="s">
        <v>62</v>
      </c>
      <c r="G53" s="4" t="s">
        <v>54</v>
      </c>
      <c r="H53" s="4" t="s">
        <v>89</v>
      </c>
      <c r="I53" s="4" t="s">
        <v>270</v>
      </c>
      <c r="J53" s="4" t="s">
        <v>271</v>
      </c>
      <c r="K53" s="4" t="s">
        <v>272</v>
      </c>
      <c r="L53" s="4" t="s">
        <v>219</v>
      </c>
      <c r="M53" s="6" t="s">
        <v>73</v>
      </c>
      <c r="N53" s="5" t="s">
        <v>44</v>
      </c>
      <c r="O53" s="4" t="s">
        <v>63</v>
      </c>
      <c r="P53" s="4" t="s">
        <v>268</v>
      </c>
      <c r="Q53" s="4" t="s">
        <v>220</v>
      </c>
      <c r="R53" s="4" t="s">
        <v>48</v>
      </c>
      <c r="S53" s="4" t="s">
        <v>221</v>
      </c>
      <c r="T53" s="4" t="s">
        <v>222</v>
      </c>
      <c r="U53" s="4" t="s">
        <v>223</v>
      </c>
      <c r="V53" s="4" t="s">
        <v>224</v>
      </c>
    </row>
    <row r="54" spans="1:22" ht="26" x14ac:dyDescent="0.2">
      <c r="A54" s="4">
        <v>50</v>
      </c>
      <c r="B54" s="4" t="s">
        <v>273</v>
      </c>
      <c r="C54" s="4" t="s">
        <v>216</v>
      </c>
      <c r="D54" s="4" t="s">
        <v>92</v>
      </c>
      <c r="E54" s="4" t="s">
        <v>57</v>
      </c>
      <c r="F54" s="4" t="s">
        <v>62</v>
      </c>
      <c r="G54" s="4" t="s">
        <v>54</v>
      </c>
      <c r="H54" s="4" t="s">
        <v>89</v>
      </c>
      <c r="I54" s="4" t="s">
        <v>274</v>
      </c>
      <c r="J54" s="4" t="s">
        <v>275</v>
      </c>
      <c r="K54" s="4" t="s">
        <v>236</v>
      </c>
      <c r="L54" s="4" t="s">
        <v>109</v>
      </c>
      <c r="M54" s="6" t="s">
        <v>73</v>
      </c>
      <c r="N54" s="5" t="s">
        <v>44</v>
      </c>
      <c r="O54" s="4" t="s">
        <v>63</v>
      </c>
      <c r="P54" s="4" t="s">
        <v>268</v>
      </c>
      <c r="Q54" s="4" t="s">
        <v>220</v>
      </c>
      <c r="R54" s="4" t="s">
        <v>48</v>
      </c>
      <c r="S54" s="4" t="s">
        <v>221</v>
      </c>
      <c r="T54" s="4" t="s">
        <v>222</v>
      </c>
      <c r="U54" s="4" t="s">
        <v>223</v>
      </c>
      <c r="V54" s="4" t="s">
        <v>224</v>
      </c>
    </row>
    <row r="55" spans="1:22" ht="26" x14ac:dyDescent="0.2">
      <c r="A55" s="4">
        <v>51</v>
      </c>
      <c r="B55" s="4" t="s">
        <v>276</v>
      </c>
      <c r="C55" s="4" t="s">
        <v>216</v>
      </c>
      <c r="D55" s="4" t="s">
        <v>92</v>
      </c>
      <c r="E55" s="4" t="s">
        <v>57</v>
      </c>
      <c r="F55" s="4" t="s">
        <v>66</v>
      </c>
      <c r="G55" s="4" t="s">
        <v>67</v>
      </c>
      <c r="H55" s="4" t="s">
        <v>38</v>
      </c>
      <c r="I55" s="4" t="s">
        <v>39</v>
      </c>
      <c r="J55" s="4" t="s">
        <v>152</v>
      </c>
      <c r="K55" s="4" t="s">
        <v>277</v>
      </c>
      <c r="L55" s="4" t="s">
        <v>109</v>
      </c>
      <c r="M55" s="6" t="s">
        <v>73</v>
      </c>
      <c r="N55" s="7" t="s">
        <v>110</v>
      </c>
      <c r="O55" s="4" t="s">
        <v>68</v>
      </c>
      <c r="P55" s="4" t="s">
        <v>74</v>
      </c>
      <c r="Q55" s="4" t="s">
        <v>154</v>
      </c>
      <c r="R55" s="4" t="s">
        <v>48</v>
      </c>
      <c r="S55" s="4" t="s">
        <v>221</v>
      </c>
      <c r="T55" s="4" t="s">
        <v>222</v>
      </c>
      <c r="U55" s="4" t="s">
        <v>229</v>
      </c>
      <c r="V55" s="4" t="s">
        <v>230</v>
      </c>
    </row>
    <row r="56" spans="1:22" ht="39" x14ac:dyDescent="0.2">
      <c r="A56" s="4">
        <v>52</v>
      </c>
      <c r="B56" s="4" t="s">
        <v>278</v>
      </c>
      <c r="C56" s="4" t="s">
        <v>216</v>
      </c>
      <c r="D56" s="4" t="s">
        <v>56</v>
      </c>
      <c r="E56" s="4" t="s">
        <v>189</v>
      </c>
      <c r="F56" s="4" t="s">
        <v>66</v>
      </c>
      <c r="G56" s="4" t="s">
        <v>67</v>
      </c>
      <c r="H56" s="4" t="s">
        <v>38</v>
      </c>
      <c r="I56" s="4" t="s">
        <v>39</v>
      </c>
      <c r="J56" s="4" t="s">
        <v>279</v>
      </c>
      <c r="K56" s="4" t="s">
        <v>244</v>
      </c>
      <c r="L56" s="4" t="s">
        <v>193</v>
      </c>
      <c r="M56" s="9" t="s">
        <v>194</v>
      </c>
      <c r="N56" s="8" t="s">
        <v>195</v>
      </c>
      <c r="O56" s="4" t="s">
        <v>68</v>
      </c>
      <c r="P56" s="4" t="s">
        <v>196</v>
      </c>
      <c r="Q56" s="4" t="s">
        <v>245</v>
      </c>
      <c r="R56" s="4" t="s">
        <v>197</v>
      </c>
      <c r="S56" s="4" t="s">
        <v>221</v>
      </c>
      <c r="T56" s="4" t="s">
        <v>222</v>
      </c>
      <c r="U56" s="4" t="s">
        <v>280</v>
      </c>
      <c r="V56" s="4" t="s">
        <v>281</v>
      </c>
    </row>
    <row r="57" spans="1:22" ht="39" x14ac:dyDescent="0.2">
      <c r="A57" s="4">
        <v>53</v>
      </c>
      <c r="B57" s="4" t="s">
        <v>282</v>
      </c>
      <c r="C57" s="4" t="s">
        <v>216</v>
      </c>
      <c r="D57" s="4" t="s">
        <v>92</v>
      </c>
      <c r="E57" s="4" t="s">
        <v>189</v>
      </c>
      <c r="F57" s="4" t="s">
        <v>66</v>
      </c>
      <c r="G57" s="4" t="s">
        <v>67</v>
      </c>
      <c r="H57" s="4" t="s">
        <v>89</v>
      </c>
      <c r="I57" s="4" t="s">
        <v>283</v>
      </c>
      <c r="J57" s="4" t="s">
        <v>255</v>
      </c>
      <c r="K57" s="4" t="s">
        <v>284</v>
      </c>
      <c r="L57" s="4" t="s">
        <v>193</v>
      </c>
      <c r="M57" s="9" t="s">
        <v>194</v>
      </c>
      <c r="N57" s="8" t="s">
        <v>195</v>
      </c>
      <c r="O57" s="4" t="s">
        <v>68</v>
      </c>
      <c r="P57" s="4" t="s">
        <v>196</v>
      </c>
      <c r="Q57" s="4" t="s">
        <v>173</v>
      </c>
      <c r="R57" s="4" t="s">
        <v>197</v>
      </c>
      <c r="S57" s="4" t="s">
        <v>221</v>
      </c>
      <c r="T57" s="4" t="s">
        <v>222</v>
      </c>
      <c r="U57" s="4" t="s">
        <v>280</v>
      </c>
      <c r="V57" s="4" t="s">
        <v>281</v>
      </c>
    </row>
    <row r="58" spans="1:22" ht="39" x14ac:dyDescent="0.2">
      <c r="A58" s="4">
        <v>54</v>
      </c>
      <c r="B58" s="4" t="s">
        <v>285</v>
      </c>
      <c r="C58" s="4" t="s">
        <v>216</v>
      </c>
      <c r="D58" s="4" t="s">
        <v>92</v>
      </c>
      <c r="E58" s="4" t="s">
        <v>189</v>
      </c>
      <c r="F58" s="4" t="s">
        <v>36</v>
      </c>
      <c r="G58" s="4" t="s">
        <v>54</v>
      </c>
      <c r="H58" s="4" t="s">
        <v>89</v>
      </c>
      <c r="I58" s="4" t="s">
        <v>286</v>
      </c>
      <c r="J58" s="4" t="s">
        <v>255</v>
      </c>
      <c r="K58" s="4" t="s">
        <v>284</v>
      </c>
      <c r="L58" s="4" t="s">
        <v>193</v>
      </c>
      <c r="M58" s="9" t="s">
        <v>194</v>
      </c>
      <c r="N58" s="8" t="s">
        <v>195</v>
      </c>
      <c r="O58" s="4" t="s">
        <v>45</v>
      </c>
      <c r="P58" s="4" t="s">
        <v>196</v>
      </c>
      <c r="Q58" s="4" t="s">
        <v>173</v>
      </c>
      <c r="R58" s="4" t="s">
        <v>197</v>
      </c>
      <c r="S58" s="4" t="s">
        <v>221</v>
      </c>
      <c r="T58" s="4" t="s">
        <v>222</v>
      </c>
      <c r="U58" s="4" t="s">
        <v>229</v>
      </c>
      <c r="V58" s="4" t="s">
        <v>230</v>
      </c>
    </row>
    <row r="59" spans="1:22" ht="39" x14ac:dyDescent="0.2">
      <c r="A59" s="4">
        <v>55</v>
      </c>
      <c r="B59" s="4" t="s">
        <v>287</v>
      </c>
      <c r="C59" s="4" t="s">
        <v>216</v>
      </c>
      <c r="D59" s="4" t="s">
        <v>70</v>
      </c>
      <c r="E59" s="4" t="s">
        <v>189</v>
      </c>
      <c r="F59" s="4" t="s">
        <v>36</v>
      </c>
      <c r="G59" s="4" t="s">
        <v>67</v>
      </c>
      <c r="H59" s="4" t="s">
        <v>38</v>
      </c>
      <c r="I59" s="4" t="s">
        <v>39</v>
      </c>
      <c r="J59" s="4" t="s">
        <v>288</v>
      </c>
      <c r="K59" s="4" t="s">
        <v>289</v>
      </c>
      <c r="L59" s="4" t="s">
        <v>193</v>
      </c>
      <c r="M59" s="9" t="s">
        <v>194</v>
      </c>
      <c r="N59" s="8" t="s">
        <v>195</v>
      </c>
      <c r="O59" s="4" t="s">
        <v>45</v>
      </c>
      <c r="P59" s="4" t="s">
        <v>196</v>
      </c>
      <c r="Q59" s="4" t="s">
        <v>173</v>
      </c>
      <c r="R59" s="4" t="s">
        <v>197</v>
      </c>
      <c r="S59" s="4" t="s">
        <v>221</v>
      </c>
      <c r="T59" s="4" t="s">
        <v>222</v>
      </c>
      <c r="U59" s="4" t="s">
        <v>229</v>
      </c>
      <c r="V59" s="4" t="s">
        <v>230</v>
      </c>
    </row>
    <row r="60" spans="1:22" ht="39" x14ac:dyDescent="0.2">
      <c r="A60" s="4">
        <v>56</v>
      </c>
      <c r="B60" s="4" t="s">
        <v>290</v>
      </c>
      <c r="C60" s="4" t="s">
        <v>216</v>
      </c>
      <c r="D60" s="4" t="s">
        <v>56</v>
      </c>
      <c r="E60" s="4" t="s">
        <v>189</v>
      </c>
      <c r="F60" s="4" t="s">
        <v>36</v>
      </c>
      <c r="G60" s="4" t="s">
        <v>54</v>
      </c>
      <c r="H60" s="4" t="s">
        <v>38</v>
      </c>
      <c r="I60" s="4" t="s">
        <v>39</v>
      </c>
      <c r="J60" s="4" t="s">
        <v>291</v>
      </c>
      <c r="K60" s="4" t="s">
        <v>292</v>
      </c>
      <c r="L60" s="4" t="s">
        <v>193</v>
      </c>
      <c r="M60" s="9" t="s">
        <v>194</v>
      </c>
      <c r="N60" s="8" t="s">
        <v>195</v>
      </c>
      <c r="O60" s="4" t="s">
        <v>45</v>
      </c>
      <c r="P60" s="4" t="s">
        <v>196</v>
      </c>
      <c r="Q60" s="4" t="s">
        <v>100</v>
      </c>
      <c r="R60" s="4" t="s">
        <v>197</v>
      </c>
      <c r="S60" s="4" t="s">
        <v>221</v>
      </c>
      <c r="T60" s="4" t="s">
        <v>222</v>
      </c>
      <c r="U60" s="4" t="s">
        <v>229</v>
      </c>
      <c r="V60" s="4" t="s">
        <v>230</v>
      </c>
    </row>
    <row r="61" spans="1:22" ht="39" x14ac:dyDescent="0.2">
      <c r="A61" s="4">
        <v>57</v>
      </c>
      <c r="B61" s="4" t="s">
        <v>293</v>
      </c>
      <c r="C61" s="4" t="s">
        <v>216</v>
      </c>
      <c r="D61" s="4" t="s">
        <v>70</v>
      </c>
      <c r="E61" s="4" t="s">
        <v>189</v>
      </c>
      <c r="F61" s="4" t="s">
        <v>66</v>
      </c>
      <c r="G61" s="4" t="s">
        <v>67</v>
      </c>
      <c r="H61" s="4" t="s">
        <v>38</v>
      </c>
      <c r="I61" s="4" t="s">
        <v>39</v>
      </c>
      <c r="J61" s="4" t="s">
        <v>294</v>
      </c>
      <c r="K61" s="4" t="s">
        <v>244</v>
      </c>
      <c r="L61" s="4" t="s">
        <v>193</v>
      </c>
      <c r="M61" s="9" t="s">
        <v>194</v>
      </c>
      <c r="N61" s="8" t="s">
        <v>195</v>
      </c>
      <c r="O61" s="4" t="s">
        <v>68</v>
      </c>
      <c r="P61" s="4" t="s">
        <v>196</v>
      </c>
      <c r="Q61" s="4" t="s">
        <v>245</v>
      </c>
      <c r="R61" s="4" t="s">
        <v>197</v>
      </c>
      <c r="S61" s="4" t="s">
        <v>221</v>
      </c>
      <c r="T61" s="4" t="s">
        <v>222</v>
      </c>
      <c r="U61" s="4" t="s">
        <v>295</v>
      </c>
      <c r="V61" s="4" t="s">
        <v>296</v>
      </c>
    </row>
    <row r="62" spans="1:22" ht="26" x14ac:dyDescent="0.2">
      <c r="A62" s="4">
        <v>58</v>
      </c>
      <c r="B62" s="4" t="s">
        <v>297</v>
      </c>
      <c r="C62" s="4" t="s">
        <v>298</v>
      </c>
      <c r="D62" s="4" t="s">
        <v>70</v>
      </c>
      <c r="E62" s="4" t="s">
        <v>35</v>
      </c>
      <c r="F62" s="4" t="s">
        <v>36</v>
      </c>
      <c r="G62" s="4" t="s">
        <v>37</v>
      </c>
      <c r="H62" s="4" t="s">
        <v>89</v>
      </c>
      <c r="I62" s="4" t="s">
        <v>299</v>
      </c>
      <c r="J62" s="4" t="s">
        <v>300</v>
      </c>
      <c r="K62" s="4" t="s">
        <v>301</v>
      </c>
      <c r="L62" s="4" t="s">
        <v>302</v>
      </c>
      <c r="M62" s="8" t="s">
        <v>121</v>
      </c>
      <c r="N62" s="5" t="s">
        <v>44</v>
      </c>
      <c r="O62" s="4" t="s">
        <v>45</v>
      </c>
      <c r="P62" s="4" t="s">
        <v>122</v>
      </c>
      <c r="Q62" s="4" t="s">
        <v>60</v>
      </c>
      <c r="R62" s="4" t="s">
        <v>48</v>
      </c>
      <c r="S62" s="4" t="s">
        <v>303</v>
      </c>
      <c r="T62" s="4" t="s">
        <v>304</v>
      </c>
      <c r="U62" s="4" t="s">
        <v>295</v>
      </c>
      <c r="V62" s="4" t="s">
        <v>296</v>
      </c>
    </row>
    <row r="63" spans="1:22" ht="26" x14ac:dyDescent="0.2">
      <c r="A63" s="4">
        <v>59</v>
      </c>
      <c r="B63" s="4" t="s">
        <v>305</v>
      </c>
      <c r="C63" s="4" t="s">
        <v>298</v>
      </c>
      <c r="D63" s="4" t="s">
        <v>92</v>
      </c>
      <c r="E63" s="4" t="s">
        <v>35</v>
      </c>
      <c r="F63" s="4" t="s">
        <v>36</v>
      </c>
      <c r="G63" s="4" t="s">
        <v>58</v>
      </c>
      <c r="H63" s="4" t="s">
        <v>89</v>
      </c>
      <c r="I63" s="4" t="s">
        <v>136</v>
      </c>
      <c r="J63" s="4" t="s">
        <v>300</v>
      </c>
      <c r="K63" s="4" t="s">
        <v>306</v>
      </c>
      <c r="L63" s="4" t="s">
        <v>302</v>
      </c>
      <c r="M63" s="6" t="s">
        <v>73</v>
      </c>
      <c r="N63" s="5" t="s">
        <v>44</v>
      </c>
      <c r="O63" s="4" t="s">
        <v>45</v>
      </c>
      <c r="P63" s="4" t="s">
        <v>74</v>
      </c>
      <c r="Q63" s="4" t="s">
        <v>60</v>
      </c>
      <c r="R63" s="4" t="s">
        <v>48</v>
      </c>
      <c r="S63" s="4" t="s">
        <v>303</v>
      </c>
      <c r="T63" s="4" t="s">
        <v>304</v>
      </c>
      <c r="U63" s="4" t="s">
        <v>295</v>
      </c>
      <c r="V63" s="4" t="s">
        <v>296</v>
      </c>
    </row>
    <row r="64" spans="1:22" ht="39" x14ac:dyDescent="0.2">
      <c r="A64" s="4">
        <v>60</v>
      </c>
      <c r="B64" s="4" t="s">
        <v>307</v>
      </c>
      <c r="C64" s="4" t="s">
        <v>298</v>
      </c>
      <c r="D64" s="4" t="s">
        <v>92</v>
      </c>
      <c r="E64" s="4" t="s">
        <v>189</v>
      </c>
      <c r="F64" s="4" t="s">
        <v>66</v>
      </c>
      <c r="G64" s="4" t="s">
        <v>67</v>
      </c>
      <c r="H64" s="4" t="s">
        <v>38</v>
      </c>
      <c r="I64" s="4" t="s">
        <v>39</v>
      </c>
      <c r="J64" s="4" t="s">
        <v>308</v>
      </c>
      <c r="K64" s="4" t="s">
        <v>309</v>
      </c>
      <c r="L64" s="4" t="s">
        <v>302</v>
      </c>
      <c r="M64" s="9" t="s">
        <v>194</v>
      </c>
      <c r="N64" s="8" t="s">
        <v>195</v>
      </c>
      <c r="O64" s="4" t="s">
        <v>68</v>
      </c>
      <c r="P64" s="4" t="s">
        <v>196</v>
      </c>
      <c r="Q64" s="4" t="s">
        <v>60</v>
      </c>
      <c r="R64" s="4" t="s">
        <v>197</v>
      </c>
      <c r="S64" s="4" t="s">
        <v>303</v>
      </c>
      <c r="T64" s="4" t="s">
        <v>304</v>
      </c>
      <c r="U64" s="4" t="s">
        <v>295</v>
      </c>
      <c r="V64" s="4" t="s">
        <v>296</v>
      </c>
    </row>
    <row r="65" spans="1:22" ht="39" x14ac:dyDescent="0.2">
      <c r="A65" s="4">
        <v>61</v>
      </c>
      <c r="B65" s="4" t="s">
        <v>310</v>
      </c>
      <c r="C65" s="4" t="s">
        <v>298</v>
      </c>
      <c r="D65" s="4" t="s">
        <v>92</v>
      </c>
      <c r="E65" s="4" t="s">
        <v>189</v>
      </c>
      <c r="F65" s="4" t="s">
        <v>36</v>
      </c>
      <c r="G65" s="4" t="s">
        <v>58</v>
      </c>
      <c r="H65" s="4" t="s">
        <v>38</v>
      </c>
      <c r="I65" s="4" t="s">
        <v>39</v>
      </c>
      <c r="J65" s="4" t="s">
        <v>308</v>
      </c>
      <c r="K65" s="4" t="s">
        <v>309</v>
      </c>
      <c r="L65" s="4" t="s">
        <v>302</v>
      </c>
      <c r="M65" s="9" t="s">
        <v>194</v>
      </c>
      <c r="N65" s="8" t="s">
        <v>195</v>
      </c>
      <c r="O65" s="4" t="s">
        <v>45</v>
      </c>
      <c r="P65" s="4" t="s">
        <v>196</v>
      </c>
      <c r="Q65" s="4" t="s">
        <v>60</v>
      </c>
      <c r="R65" s="4" t="s">
        <v>197</v>
      </c>
      <c r="S65" s="4" t="s">
        <v>303</v>
      </c>
      <c r="T65" s="4" t="s">
        <v>304</v>
      </c>
      <c r="U65" s="4" t="s">
        <v>295</v>
      </c>
      <c r="V65" s="4" t="s">
        <v>296</v>
      </c>
    </row>
    <row r="66" spans="1:22" ht="26" x14ac:dyDescent="0.2">
      <c r="A66" s="4">
        <v>62</v>
      </c>
      <c r="B66" s="4" t="s">
        <v>311</v>
      </c>
      <c r="C66" s="4" t="s">
        <v>312</v>
      </c>
      <c r="D66" s="4" t="s">
        <v>92</v>
      </c>
      <c r="E66" s="4" t="s">
        <v>35</v>
      </c>
      <c r="F66" s="4" t="s">
        <v>36</v>
      </c>
      <c r="G66" s="4" t="s">
        <v>58</v>
      </c>
      <c r="H66" s="4" t="s">
        <v>89</v>
      </c>
      <c r="I66" s="4" t="s">
        <v>313</v>
      </c>
      <c r="J66" s="4" t="s">
        <v>314</v>
      </c>
      <c r="K66" s="4" t="s">
        <v>315</v>
      </c>
      <c r="L66" s="4" t="s">
        <v>109</v>
      </c>
      <c r="M66" s="6" t="s">
        <v>73</v>
      </c>
      <c r="N66" s="5" t="s">
        <v>44</v>
      </c>
      <c r="O66" s="4" t="s">
        <v>45</v>
      </c>
      <c r="P66" s="4" t="s">
        <v>74</v>
      </c>
      <c r="Q66" s="4" t="s">
        <v>123</v>
      </c>
      <c r="R66" s="4" t="s">
        <v>48</v>
      </c>
      <c r="S66" s="4" t="s">
        <v>180</v>
      </c>
      <c r="T66" s="4" t="s">
        <v>181</v>
      </c>
      <c r="U66" s="4" t="s">
        <v>316</v>
      </c>
      <c r="V66" s="4" t="s">
        <v>317</v>
      </c>
    </row>
    <row r="67" spans="1:22" ht="26" x14ac:dyDescent="0.2">
      <c r="A67" s="4">
        <v>63</v>
      </c>
      <c r="B67" s="4" t="s">
        <v>318</v>
      </c>
      <c r="C67" s="4" t="s">
        <v>312</v>
      </c>
      <c r="D67" s="4" t="s">
        <v>56</v>
      </c>
      <c r="E67" s="4" t="s">
        <v>57</v>
      </c>
      <c r="F67" s="4" t="s">
        <v>66</v>
      </c>
      <c r="G67" s="4" t="s">
        <v>67</v>
      </c>
      <c r="H67" s="4" t="s">
        <v>89</v>
      </c>
      <c r="I67" s="4" t="s">
        <v>319</v>
      </c>
      <c r="J67" s="4" t="s">
        <v>320</v>
      </c>
      <c r="K67" s="4" t="s">
        <v>321</v>
      </c>
      <c r="L67" s="4" t="s">
        <v>120</v>
      </c>
      <c r="M67" s="8" t="s">
        <v>121</v>
      </c>
      <c r="N67" s="5" t="s">
        <v>44</v>
      </c>
      <c r="O67" s="4" t="s">
        <v>68</v>
      </c>
      <c r="P67" s="4" t="s">
        <v>122</v>
      </c>
      <c r="Q67" s="4" t="s">
        <v>123</v>
      </c>
      <c r="R67" s="4" t="s">
        <v>48</v>
      </c>
      <c r="S67" s="4" t="s">
        <v>180</v>
      </c>
      <c r="T67" s="4" t="s">
        <v>181</v>
      </c>
      <c r="U67" s="4" t="s">
        <v>124</v>
      </c>
      <c r="V67" s="4" t="s">
        <v>125</v>
      </c>
    </row>
    <row r="68" spans="1:22" ht="26" x14ac:dyDescent="0.2">
      <c r="A68" s="4">
        <v>64</v>
      </c>
      <c r="B68" s="4" t="s">
        <v>322</v>
      </c>
      <c r="C68" s="4" t="s">
        <v>312</v>
      </c>
      <c r="D68" s="4" t="s">
        <v>56</v>
      </c>
      <c r="E68" s="4" t="s">
        <v>35</v>
      </c>
      <c r="F68" s="4" t="s">
        <v>36</v>
      </c>
      <c r="G68" s="4" t="s">
        <v>58</v>
      </c>
      <c r="H68" s="4" t="s">
        <v>89</v>
      </c>
      <c r="I68" s="4" t="s">
        <v>323</v>
      </c>
      <c r="J68" s="4" t="s">
        <v>314</v>
      </c>
      <c r="K68" s="4" t="s">
        <v>324</v>
      </c>
      <c r="L68" s="4" t="s">
        <v>120</v>
      </c>
      <c r="M68" s="6" t="s">
        <v>73</v>
      </c>
      <c r="N68" s="5" t="s">
        <v>44</v>
      </c>
      <c r="O68" s="4" t="s">
        <v>45</v>
      </c>
      <c r="P68" s="4" t="s">
        <v>74</v>
      </c>
      <c r="Q68" s="4" t="s">
        <v>123</v>
      </c>
      <c r="R68" s="4" t="s">
        <v>48</v>
      </c>
      <c r="S68" s="4" t="s">
        <v>180</v>
      </c>
      <c r="T68" s="4" t="s">
        <v>181</v>
      </c>
      <c r="U68" s="4" t="s">
        <v>316</v>
      </c>
      <c r="V68" s="4" t="s">
        <v>317</v>
      </c>
    </row>
    <row r="69" spans="1:22" ht="26" x14ac:dyDescent="0.2">
      <c r="A69" s="4">
        <v>65</v>
      </c>
      <c r="B69" s="4" t="s">
        <v>325</v>
      </c>
      <c r="C69" s="4" t="s">
        <v>312</v>
      </c>
      <c r="D69" s="4" t="s">
        <v>70</v>
      </c>
      <c r="E69" s="4" t="s">
        <v>35</v>
      </c>
      <c r="F69" s="4" t="s">
        <v>36</v>
      </c>
      <c r="G69" s="4" t="s">
        <v>37</v>
      </c>
      <c r="H69" s="4" t="s">
        <v>89</v>
      </c>
      <c r="I69" s="4" t="s">
        <v>274</v>
      </c>
      <c r="J69" s="4" t="s">
        <v>326</v>
      </c>
      <c r="K69" s="4" t="s">
        <v>315</v>
      </c>
      <c r="L69" s="4" t="s">
        <v>109</v>
      </c>
      <c r="M69" s="6" t="s">
        <v>73</v>
      </c>
      <c r="N69" s="5" t="s">
        <v>44</v>
      </c>
      <c r="O69" s="4" t="s">
        <v>45</v>
      </c>
      <c r="P69" s="4" t="s">
        <v>74</v>
      </c>
      <c r="Q69" s="4" t="s">
        <v>123</v>
      </c>
      <c r="R69" s="4" t="s">
        <v>48</v>
      </c>
      <c r="S69" s="4" t="s">
        <v>180</v>
      </c>
      <c r="T69" s="4" t="s">
        <v>181</v>
      </c>
      <c r="U69" s="4" t="s">
        <v>124</v>
      </c>
      <c r="V69" s="4" t="s">
        <v>125</v>
      </c>
    </row>
    <row r="70" spans="1:22" ht="26" x14ac:dyDescent="0.2">
      <c r="A70" s="4">
        <v>66</v>
      </c>
      <c r="B70" s="4" t="s">
        <v>327</v>
      </c>
      <c r="C70" s="4" t="s">
        <v>312</v>
      </c>
      <c r="D70" s="4" t="s">
        <v>92</v>
      </c>
      <c r="E70" s="4" t="s">
        <v>35</v>
      </c>
      <c r="F70" s="4" t="s">
        <v>36</v>
      </c>
      <c r="G70" s="4" t="s">
        <v>54</v>
      </c>
      <c r="H70" s="4" t="s">
        <v>89</v>
      </c>
      <c r="I70" s="4" t="s">
        <v>328</v>
      </c>
      <c r="J70" s="4" t="s">
        <v>118</v>
      </c>
      <c r="K70" s="4" t="s">
        <v>315</v>
      </c>
      <c r="L70" s="4" t="s">
        <v>109</v>
      </c>
      <c r="M70" s="6" t="s">
        <v>73</v>
      </c>
      <c r="N70" s="5" t="s">
        <v>44</v>
      </c>
      <c r="O70" s="4" t="s">
        <v>45</v>
      </c>
      <c r="P70" s="4" t="s">
        <v>74</v>
      </c>
      <c r="Q70" s="4" t="s">
        <v>123</v>
      </c>
      <c r="R70" s="4" t="s">
        <v>48</v>
      </c>
      <c r="S70" s="4" t="s">
        <v>180</v>
      </c>
      <c r="T70" s="4" t="s">
        <v>181</v>
      </c>
      <c r="U70" s="4" t="s">
        <v>124</v>
      </c>
      <c r="V70" s="4" t="s">
        <v>125</v>
      </c>
    </row>
    <row r="71" spans="1:22" ht="26" x14ac:dyDescent="0.2">
      <c r="A71" s="4">
        <v>67</v>
      </c>
      <c r="B71" s="4" t="s">
        <v>329</v>
      </c>
      <c r="C71" s="4" t="s">
        <v>312</v>
      </c>
      <c r="D71" s="4" t="s">
        <v>34</v>
      </c>
      <c r="E71" s="4" t="s">
        <v>57</v>
      </c>
      <c r="F71" s="4" t="s">
        <v>66</v>
      </c>
      <c r="G71" s="4" t="s">
        <v>67</v>
      </c>
      <c r="H71" s="4" t="s">
        <v>38</v>
      </c>
      <c r="I71" s="4" t="s">
        <v>39</v>
      </c>
      <c r="J71" s="4" t="s">
        <v>330</v>
      </c>
      <c r="K71" s="4" t="s">
        <v>315</v>
      </c>
      <c r="L71" s="4" t="s">
        <v>109</v>
      </c>
      <c r="M71" s="6" t="s">
        <v>73</v>
      </c>
      <c r="N71" s="5" t="s">
        <v>44</v>
      </c>
      <c r="O71" s="4" t="s">
        <v>68</v>
      </c>
      <c r="P71" s="4" t="s">
        <v>74</v>
      </c>
      <c r="Q71" s="4" t="s">
        <v>123</v>
      </c>
      <c r="R71" s="4" t="s">
        <v>86</v>
      </c>
      <c r="S71" s="4" t="s">
        <v>180</v>
      </c>
      <c r="T71" s="4" t="s">
        <v>181</v>
      </c>
      <c r="U71" s="4" t="s">
        <v>316</v>
      </c>
      <c r="V71" s="4" t="s">
        <v>317</v>
      </c>
    </row>
    <row r="72" spans="1:22" ht="26" x14ac:dyDescent="0.2">
      <c r="A72" s="4">
        <v>68</v>
      </c>
      <c r="B72" s="4" t="s">
        <v>331</v>
      </c>
      <c r="C72" s="4" t="s">
        <v>312</v>
      </c>
      <c r="D72" s="4" t="s">
        <v>34</v>
      </c>
      <c r="E72" s="4" t="s">
        <v>57</v>
      </c>
      <c r="F72" s="4" t="s">
        <v>66</v>
      </c>
      <c r="G72" s="4" t="s">
        <v>67</v>
      </c>
      <c r="H72" s="4" t="s">
        <v>38</v>
      </c>
      <c r="I72" s="4" t="s">
        <v>39</v>
      </c>
      <c r="J72" s="4" t="s">
        <v>332</v>
      </c>
      <c r="K72" s="4" t="s">
        <v>333</v>
      </c>
      <c r="L72" s="4" t="s">
        <v>109</v>
      </c>
      <c r="M72" s="6" t="s">
        <v>73</v>
      </c>
      <c r="N72" s="5" t="s">
        <v>44</v>
      </c>
      <c r="O72" s="4" t="s">
        <v>68</v>
      </c>
      <c r="P72" s="4" t="s">
        <v>74</v>
      </c>
      <c r="Q72" s="4" t="s">
        <v>100</v>
      </c>
      <c r="R72" s="4" t="s">
        <v>48</v>
      </c>
      <c r="S72" s="4" t="s">
        <v>180</v>
      </c>
      <c r="T72" s="4" t="s">
        <v>181</v>
      </c>
      <c r="U72" s="4" t="s">
        <v>316</v>
      </c>
      <c r="V72" s="4" t="s">
        <v>317</v>
      </c>
    </row>
    <row r="73" spans="1:22" ht="39" x14ac:dyDescent="0.2">
      <c r="A73" s="4">
        <v>69</v>
      </c>
      <c r="B73" s="4" t="s">
        <v>334</v>
      </c>
      <c r="C73" s="4" t="s">
        <v>312</v>
      </c>
      <c r="D73" s="4" t="s">
        <v>56</v>
      </c>
      <c r="E73" s="4" t="s">
        <v>189</v>
      </c>
      <c r="F73" s="4" t="s">
        <v>36</v>
      </c>
      <c r="G73" s="4" t="s">
        <v>54</v>
      </c>
      <c r="H73" s="4" t="s">
        <v>89</v>
      </c>
      <c r="I73" s="4" t="s">
        <v>335</v>
      </c>
      <c r="J73" s="4" t="s">
        <v>336</v>
      </c>
      <c r="K73" s="4" t="s">
        <v>315</v>
      </c>
      <c r="L73" s="4" t="s">
        <v>193</v>
      </c>
      <c r="M73" s="9" t="s">
        <v>194</v>
      </c>
      <c r="N73" s="8" t="s">
        <v>195</v>
      </c>
      <c r="O73" s="4" t="s">
        <v>45</v>
      </c>
      <c r="P73" s="4" t="s">
        <v>196</v>
      </c>
      <c r="Q73" s="4" t="s">
        <v>123</v>
      </c>
      <c r="R73" s="4" t="s">
        <v>197</v>
      </c>
      <c r="S73" s="4" t="s">
        <v>180</v>
      </c>
      <c r="T73" s="4" t="s">
        <v>181</v>
      </c>
      <c r="U73" s="4" t="s">
        <v>124</v>
      </c>
      <c r="V73" s="4" t="s">
        <v>125</v>
      </c>
    </row>
    <row r="74" spans="1:22" ht="39" x14ac:dyDescent="0.2">
      <c r="A74" s="4">
        <v>70</v>
      </c>
      <c r="B74" s="4" t="s">
        <v>337</v>
      </c>
      <c r="C74" s="4" t="s">
        <v>312</v>
      </c>
      <c r="D74" s="4" t="s">
        <v>56</v>
      </c>
      <c r="E74" s="4" t="s">
        <v>189</v>
      </c>
      <c r="F74" s="4" t="s">
        <v>66</v>
      </c>
      <c r="G74" s="4" t="s">
        <v>67</v>
      </c>
      <c r="H74" s="4" t="s">
        <v>89</v>
      </c>
      <c r="I74" s="4" t="s">
        <v>338</v>
      </c>
      <c r="J74" s="4" t="s">
        <v>339</v>
      </c>
      <c r="K74" s="4" t="s">
        <v>201</v>
      </c>
      <c r="L74" s="4" t="s">
        <v>193</v>
      </c>
      <c r="M74" s="9" t="s">
        <v>194</v>
      </c>
      <c r="N74" s="8" t="s">
        <v>195</v>
      </c>
      <c r="O74" s="4" t="s">
        <v>68</v>
      </c>
      <c r="P74" s="4" t="s">
        <v>196</v>
      </c>
      <c r="Q74" s="4" t="s">
        <v>100</v>
      </c>
      <c r="R74" s="4" t="s">
        <v>197</v>
      </c>
      <c r="S74" s="4" t="s">
        <v>180</v>
      </c>
      <c r="T74" s="4" t="s">
        <v>181</v>
      </c>
      <c r="U74" s="4" t="s">
        <v>124</v>
      </c>
      <c r="V74" s="4" t="s">
        <v>125</v>
      </c>
    </row>
    <row r="75" spans="1:22" ht="39" x14ac:dyDescent="0.2">
      <c r="A75" s="4">
        <v>71</v>
      </c>
      <c r="B75" s="4" t="s">
        <v>340</v>
      </c>
      <c r="C75" s="4" t="s">
        <v>312</v>
      </c>
      <c r="D75" s="4" t="s">
        <v>56</v>
      </c>
      <c r="E75" s="4" t="s">
        <v>189</v>
      </c>
      <c r="F75" s="4" t="s">
        <v>36</v>
      </c>
      <c r="G75" s="4" t="s">
        <v>58</v>
      </c>
      <c r="H75" s="4" t="s">
        <v>89</v>
      </c>
      <c r="I75" s="4" t="s">
        <v>341</v>
      </c>
      <c r="J75" s="4" t="s">
        <v>339</v>
      </c>
      <c r="K75" s="4" t="s">
        <v>201</v>
      </c>
      <c r="L75" s="4" t="s">
        <v>193</v>
      </c>
      <c r="M75" s="9" t="s">
        <v>194</v>
      </c>
      <c r="N75" s="8" t="s">
        <v>195</v>
      </c>
      <c r="O75" s="4" t="s">
        <v>45</v>
      </c>
      <c r="P75" s="4" t="s">
        <v>196</v>
      </c>
      <c r="Q75" s="4" t="s">
        <v>100</v>
      </c>
      <c r="R75" s="4" t="s">
        <v>197</v>
      </c>
      <c r="S75" s="4" t="s">
        <v>180</v>
      </c>
      <c r="T75" s="4" t="s">
        <v>181</v>
      </c>
      <c r="U75" s="4" t="s">
        <v>124</v>
      </c>
      <c r="V75" s="4" t="s">
        <v>125</v>
      </c>
    </row>
    <row r="76" spans="1:22" ht="26" x14ac:dyDescent="0.2">
      <c r="A76" s="4">
        <v>72</v>
      </c>
      <c r="B76" s="4" t="s">
        <v>342</v>
      </c>
      <c r="C76" s="4" t="s">
        <v>343</v>
      </c>
      <c r="D76" s="4" t="s">
        <v>92</v>
      </c>
      <c r="E76" s="4" t="s">
        <v>35</v>
      </c>
      <c r="F76" s="4" t="s">
        <v>36</v>
      </c>
      <c r="G76" s="4" t="s">
        <v>58</v>
      </c>
      <c r="H76" s="4" t="s">
        <v>38</v>
      </c>
      <c r="I76" s="4" t="s">
        <v>39</v>
      </c>
      <c r="J76" s="4" t="s">
        <v>344</v>
      </c>
      <c r="K76" s="4" t="s">
        <v>345</v>
      </c>
      <c r="L76" s="4" t="s">
        <v>84</v>
      </c>
      <c r="M76" s="6" t="s">
        <v>73</v>
      </c>
      <c r="N76" s="7" t="s">
        <v>110</v>
      </c>
      <c r="O76" s="4" t="s">
        <v>45</v>
      </c>
      <c r="P76" s="4" t="s">
        <v>74</v>
      </c>
      <c r="Q76" s="4" t="s">
        <v>250</v>
      </c>
      <c r="R76" s="4" t="s">
        <v>48</v>
      </c>
      <c r="S76" s="4" t="s">
        <v>346</v>
      </c>
      <c r="T76" s="4" t="s">
        <v>347</v>
      </c>
      <c r="U76" s="4" t="s">
        <v>348</v>
      </c>
      <c r="V76" s="4" t="s">
        <v>349</v>
      </c>
    </row>
    <row r="77" spans="1:22" ht="26" x14ac:dyDescent="0.2">
      <c r="A77" s="4">
        <v>73</v>
      </c>
      <c r="B77" s="4" t="s">
        <v>350</v>
      </c>
      <c r="C77" s="4" t="s">
        <v>351</v>
      </c>
      <c r="D77" s="4" t="s">
        <v>92</v>
      </c>
      <c r="E77" s="4" t="s">
        <v>57</v>
      </c>
      <c r="F77" s="4" t="s">
        <v>66</v>
      </c>
      <c r="G77" s="4" t="s">
        <v>67</v>
      </c>
      <c r="H77" s="4" t="s">
        <v>38</v>
      </c>
      <c r="I77" s="4" t="s">
        <v>39</v>
      </c>
      <c r="J77" s="4" t="s">
        <v>352</v>
      </c>
      <c r="K77" s="4" t="s">
        <v>244</v>
      </c>
      <c r="L77" s="4" t="s">
        <v>109</v>
      </c>
      <c r="M77" s="5" t="s">
        <v>43</v>
      </c>
      <c r="N77" s="7" t="s">
        <v>110</v>
      </c>
      <c r="O77" s="4" t="s">
        <v>68</v>
      </c>
      <c r="P77" s="4" t="s">
        <v>46</v>
      </c>
      <c r="Q77" s="4" t="s">
        <v>250</v>
      </c>
      <c r="R77" s="4" t="s">
        <v>48</v>
      </c>
      <c r="S77" s="4" t="s">
        <v>346</v>
      </c>
      <c r="T77" s="4" t="s">
        <v>347</v>
      </c>
      <c r="U77" s="4" t="s">
        <v>348</v>
      </c>
      <c r="V77" s="4" t="s">
        <v>349</v>
      </c>
    </row>
    <row r="78" spans="1:22" ht="26" x14ac:dyDescent="0.2">
      <c r="A78" s="4">
        <v>74</v>
      </c>
      <c r="B78" s="4" t="s">
        <v>353</v>
      </c>
      <c r="C78" s="4" t="s">
        <v>351</v>
      </c>
      <c r="D78" s="4" t="s">
        <v>92</v>
      </c>
      <c r="E78" s="4" t="s">
        <v>57</v>
      </c>
      <c r="F78" s="4" t="s">
        <v>66</v>
      </c>
      <c r="G78" s="4" t="s">
        <v>67</v>
      </c>
      <c r="H78" s="4" t="s">
        <v>38</v>
      </c>
      <c r="I78" s="4" t="s">
        <v>39</v>
      </c>
      <c r="J78" s="4" t="s">
        <v>352</v>
      </c>
      <c r="K78" s="4" t="s">
        <v>354</v>
      </c>
      <c r="L78" s="4" t="s">
        <v>109</v>
      </c>
      <c r="M78" s="6" t="s">
        <v>73</v>
      </c>
      <c r="N78" s="7" t="s">
        <v>110</v>
      </c>
      <c r="O78" s="4" t="s">
        <v>68</v>
      </c>
      <c r="P78" s="4" t="s">
        <v>74</v>
      </c>
      <c r="Q78" s="4" t="s">
        <v>250</v>
      </c>
      <c r="R78" s="4" t="s">
        <v>48</v>
      </c>
      <c r="S78" s="4" t="s">
        <v>346</v>
      </c>
      <c r="T78" s="4" t="s">
        <v>347</v>
      </c>
      <c r="U78" s="4" t="s">
        <v>348</v>
      </c>
      <c r="V78" s="4" t="s">
        <v>349</v>
      </c>
    </row>
    <row r="79" spans="1:22" ht="26" x14ac:dyDescent="0.2">
      <c r="A79" s="4">
        <v>75</v>
      </c>
      <c r="B79" s="4" t="s">
        <v>355</v>
      </c>
      <c r="C79" s="4" t="s">
        <v>351</v>
      </c>
      <c r="D79" s="4" t="s">
        <v>92</v>
      </c>
      <c r="E79" s="4" t="s">
        <v>35</v>
      </c>
      <c r="F79" s="4" t="s">
        <v>62</v>
      </c>
      <c r="G79" s="4" t="s">
        <v>58</v>
      </c>
      <c r="H79" s="4" t="s">
        <v>89</v>
      </c>
      <c r="I79" s="4" t="s">
        <v>356</v>
      </c>
      <c r="J79" s="4" t="s">
        <v>357</v>
      </c>
      <c r="K79" s="4" t="s">
        <v>358</v>
      </c>
      <c r="L79" s="4" t="s">
        <v>109</v>
      </c>
      <c r="M79" s="6" t="s">
        <v>73</v>
      </c>
      <c r="N79" s="7" t="s">
        <v>110</v>
      </c>
      <c r="O79" s="4" t="s">
        <v>63</v>
      </c>
      <c r="P79" s="4" t="s">
        <v>268</v>
      </c>
      <c r="Q79" s="4" t="s">
        <v>163</v>
      </c>
      <c r="R79" s="4" t="s">
        <v>48</v>
      </c>
      <c r="S79" s="4" t="s">
        <v>346</v>
      </c>
      <c r="T79" s="4" t="s">
        <v>347</v>
      </c>
      <c r="U79" s="4" t="s">
        <v>348</v>
      </c>
      <c r="V79" s="4" t="s">
        <v>349</v>
      </c>
    </row>
    <row r="80" spans="1:22" ht="26" x14ac:dyDescent="0.2">
      <c r="A80" s="4">
        <v>76</v>
      </c>
      <c r="B80" s="4" t="s">
        <v>359</v>
      </c>
      <c r="C80" s="4" t="s">
        <v>360</v>
      </c>
      <c r="D80" s="4" t="s">
        <v>70</v>
      </c>
      <c r="E80" s="4" t="s">
        <v>116</v>
      </c>
      <c r="F80" s="4" t="s">
        <v>36</v>
      </c>
      <c r="G80" s="4" t="s">
        <v>67</v>
      </c>
      <c r="H80" s="4" t="s">
        <v>89</v>
      </c>
      <c r="I80" s="4" t="s">
        <v>361</v>
      </c>
      <c r="J80" s="4" t="s">
        <v>362</v>
      </c>
      <c r="K80" s="4" t="s">
        <v>363</v>
      </c>
      <c r="L80" s="4" t="s">
        <v>109</v>
      </c>
      <c r="M80" s="6" t="s">
        <v>73</v>
      </c>
      <c r="N80" s="5" t="s">
        <v>44</v>
      </c>
      <c r="O80" s="4" t="s">
        <v>45</v>
      </c>
      <c r="P80" s="4" t="s">
        <v>74</v>
      </c>
      <c r="Q80" s="4" t="s">
        <v>364</v>
      </c>
      <c r="R80" s="4" t="s">
        <v>48</v>
      </c>
      <c r="S80" s="4" t="s">
        <v>365</v>
      </c>
      <c r="T80" s="4" t="s">
        <v>366</v>
      </c>
      <c r="U80" s="4" t="s">
        <v>295</v>
      </c>
      <c r="V80" s="4" t="s">
        <v>296</v>
      </c>
    </row>
    <row r="81" spans="1:22" ht="26" x14ac:dyDescent="0.2">
      <c r="A81" s="4">
        <v>77</v>
      </c>
      <c r="B81" s="4" t="s">
        <v>367</v>
      </c>
      <c r="C81" s="4" t="s">
        <v>368</v>
      </c>
      <c r="D81" s="4" t="s">
        <v>92</v>
      </c>
      <c r="E81" s="4" t="s">
        <v>57</v>
      </c>
      <c r="F81" s="4" t="s">
        <v>66</v>
      </c>
      <c r="G81" s="4" t="s">
        <v>67</v>
      </c>
      <c r="H81" s="4" t="s">
        <v>89</v>
      </c>
      <c r="I81" s="4" t="s">
        <v>369</v>
      </c>
      <c r="J81" s="4" t="s">
        <v>370</v>
      </c>
      <c r="K81" s="4" t="s">
        <v>83</v>
      </c>
      <c r="L81" s="4" t="s">
        <v>84</v>
      </c>
      <c r="M81" s="8" t="s">
        <v>121</v>
      </c>
      <c r="N81" s="5" t="s">
        <v>44</v>
      </c>
      <c r="O81" s="4" t="s">
        <v>68</v>
      </c>
      <c r="P81" s="4" t="s">
        <v>122</v>
      </c>
      <c r="Q81" s="4" t="s">
        <v>85</v>
      </c>
      <c r="R81" s="4" t="s">
        <v>86</v>
      </c>
      <c r="S81" s="4" t="s">
        <v>371</v>
      </c>
      <c r="T81" s="4" t="s">
        <v>372</v>
      </c>
      <c r="U81" s="4" t="s">
        <v>124</v>
      </c>
      <c r="V81" s="4" t="s">
        <v>125</v>
      </c>
    </row>
    <row r="82" spans="1:22" ht="26" x14ac:dyDescent="0.2">
      <c r="A82" s="4">
        <v>78</v>
      </c>
      <c r="B82" s="4" t="s">
        <v>373</v>
      </c>
      <c r="C82" s="4" t="s">
        <v>368</v>
      </c>
      <c r="D82" s="4" t="s">
        <v>92</v>
      </c>
      <c r="E82" s="4" t="s">
        <v>35</v>
      </c>
      <c r="F82" s="4" t="s">
        <v>66</v>
      </c>
      <c r="G82" s="4" t="s">
        <v>67</v>
      </c>
      <c r="H82" s="4" t="s">
        <v>89</v>
      </c>
      <c r="I82" s="4" t="s">
        <v>374</v>
      </c>
      <c r="J82" s="4" t="s">
        <v>375</v>
      </c>
      <c r="K82" s="4" t="s">
        <v>83</v>
      </c>
      <c r="L82" s="4" t="s">
        <v>84</v>
      </c>
      <c r="M82" s="6" t="s">
        <v>73</v>
      </c>
      <c r="N82" s="5" t="s">
        <v>44</v>
      </c>
      <c r="O82" s="4" t="s">
        <v>68</v>
      </c>
      <c r="P82" s="4" t="s">
        <v>74</v>
      </c>
      <c r="Q82" s="4" t="s">
        <v>85</v>
      </c>
      <c r="R82" s="4" t="s">
        <v>86</v>
      </c>
      <c r="S82" s="4" t="s">
        <v>371</v>
      </c>
      <c r="T82" s="4" t="s">
        <v>372</v>
      </c>
      <c r="U82" s="4" t="s">
        <v>376</v>
      </c>
      <c r="V82" s="4" t="s">
        <v>377</v>
      </c>
    </row>
    <row r="83" spans="1:22" ht="26" x14ac:dyDescent="0.2">
      <c r="A83" s="4">
        <v>79</v>
      </c>
      <c r="B83" s="4" t="s">
        <v>378</v>
      </c>
      <c r="C83" s="4" t="s">
        <v>379</v>
      </c>
      <c r="D83" s="4" t="s">
        <v>92</v>
      </c>
      <c r="E83" s="4" t="s">
        <v>57</v>
      </c>
      <c r="F83" s="4" t="s">
        <v>66</v>
      </c>
      <c r="G83" s="4" t="s">
        <v>67</v>
      </c>
      <c r="H83" s="4" t="s">
        <v>38</v>
      </c>
      <c r="I83" s="4" t="s">
        <v>39</v>
      </c>
      <c r="J83" s="4" t="s">
        <v>380</v>
      </c>
      <c r="K83" s="4" t="s">
        <v>381</v>
      </c>
      <c r="L83" s="4" t="s">
        <v>84</v>
      </c>
      <c r="M83" s="6" t="s">
        <v>73</v>
      </c>
      <c r="N83" s="5" t="s">
        <v>44</v>
      </c>
      <c r="O83" s="4" t="s">
        <v>68</v>
      </c>
      <c r="P83" s="4" t="s">
        <v>74</v>
      </c>
      <c r="Q83" s="4" t="s">
        <v>85</v>
      </c>
      <c r="R83" s="4" t="s">
        <v>86</v>
      </c>
      <c r="S83" s="4" t="s">
        <v>382</v>
      </c>
      <c r="T83" s="4" t="s">
        <v>383</v>
      </c>
      <c r="U83" s="4" t="s">
        <v>376</v>
      </c>
      <c r="V83" s="4" t="s">
        <v>377</v>
      </c>
    </row>
    <row r="84" spans="1:22" ht="26" x14ac:dyDescent="0.2">
      <c r="A84" s="4">
        <v>80</v>
      </c>
      <c r="B84" s="4" t="s">
        <v>384</v>
      </c>
      <c r="C84" s="4" t="s">
        <v>379</v>
      </c>
      <c r="D84" s="4" t="s">
        <v>34</v>
      </c>
      <c r="E84" s="4" t="s">
        <v>35</v>
      </c>
      <c r="F84" s="4" t="s">
        <v>66</v>
      </c>
      <c r="G84" s="4" t="s">
        <v>67</v>
      </c>
      <c r="H84" s="4" t="s">
        <v>38</v>
      </c>
      <c r="I84" s="4" t="s">
        <v>39</v>
      </c>
      <c r="J84" s="4" t="s">
        <v>380</v>
      </c>
      <c r="K84" s="4" t="s">
        <v>381</v>
      </c>
      <c r="L84" s="4" t="s">
        <v>84</v>
      </c>
      <c r="M84" s="6" t="s">
        <v>73</v>
      </c>
      <c r="N84" s="5" t="s">
        <v>44</v>
      </c>
      <c r="O84" s="4" t="s">
        <v>68</v>
      </c>
      <c r="P84" s="4" t="s">
        <v>74</v>
      </c>
      <c r="Q84" s="4" t="s">
        <v>85</v>
      </c>
      <c r="R84" s="4" t="s">
        <v>86</v>
      </c>
      <c r="S84" s="4" t="s">
        <v>382</v>
      </c>
      <c r="T84" s="4" t="s">
        <v>383</v>
      </c>
      <c r="U84" s="4" t="s">
        <v>316</v>
      </c>
      <c r="V84" s="4" t="s">
        <v>317</v>
      </c>
    </row>
    <row r="85" spans="1:22" ht="39" x14ac:dyDescent="0.2">
      <c r="A85" s="4">
        <v>81</v>
      </c>
      <c r="B85" s="4" t="s">
        <v>385</v>
      </c>
      <c r="C85" s="4" t="s">
        <v>379</v>
      </c>
      <c r="D85" s="4" t="s">
        <v>70</v>
      </c>
      <c r="E85" s="4" t="s">
        <v>57</v>
      </c>
      <c r="F85" s="4" t="s">
        <v>36</v>
      </c>
      <c r="G85" s="4" t="s">
        <v>67</v>
      </c>
      <c r="H85" s="4" t="s">
        <v>89</v>
      </c>
      <c r="I85" s="4" t="s">
        <v>386</v>
      </c>
      <c r="J85" s="4" t="s">
        <v>380</v>
      </c>
      <c r="K85" s="4" t="s">
        <v>381</v>
      </c>
      <c r="L85" s="4" t="s">
        <v>84</v>
      </c>
      <c r="M85" s="8" t="s">
        <v>121</v>
      </c>
      <c r="N85" s="5" t="s">
        <v>44</v>
      </c>
      <c r="O85" s="4" t="s">
        <v>45</v>
      </c>
      <c r="P85" s="4" t="s">
        <v>122</v>
      </c>
      <c r="Q85" s="4" t="s">
        <v>85</v>
      </c>
      <c r="R85" s="4" t="s">
        <v>86</v>
      </c>
      <c r="S85" s="4" t="s">
        <v>382</v>
      </c>
      <c r="T85" s="4" t="s">
        <v>383</v>
      </c>
      <c r="U85" s="4" t="s">
        <v>124</v>
      </c>
      <c r="V85" s="4" t="s">
        <v>125</v>
      </c>
    </row>
    <row r="86" spans="1:22" ht="26" x14ac:dyDescent="0.2">
      <c r="A86" s="4">
        <v>82</v>
      </c>
      <c r="B86" s="4" t="s">
        <v>387</v>
      </c>
      <c r="C86" s="4" t="s">
        <v>379</v>
      </c>
      <c r="D86" s="4" t="s">
        <v>70</v>
      </c>
      <c r="E86" s="4" t="s">
        <v>57</v>
      </c>
      <c r="F86" s="4" t="s">
        <v>36</v>
      </c>
      <c r="G86" s="4" t="s">
        <v>67</v>
      </c>
      <c r="H86" s="4" t="s">
        <v>38</v>
      </c>
      <c r="I86" s="4" t="s">
        <v>39</v>
      </c>
      <c r="J86" s="4" t="s">
        <v>380</v>
      </c>
      <c r="K86" s="4" t="s">
        <v>381</v>
      </c>
      <c r="L86" s="4" t="s">
        <v>84</v>
      </c>
      <c r="M86" s="6" t="s">
        <v>73</v>
      </c>
      <c r="N86" s="5" t="s">
        <v>44</v>
      </c>
      <c r="O86" s="4" t="s">
        <v>45</v>
      </c>
      <c r="P86" s="4" t="s">
        <v>74</v>
      </c>
      <c r="Q86" s="4" t="s">
        <v>85</v>
      </c>
      <c r="R86" s="4" t="s">
        <v>86</v>
      </c>
      <c r="S86" s="4" t="s">
        <v>382</v>
      </c>
      <c r="T86" s="4" t="s">
        <v>383</v>
      </c>
      <c r="U86" s="4" t="s">
        <v>124</v>
      </c>
      <c r="V86" s="4" t="s">
        <v>125</v>
      </c>
    </row>
    <row r="87" spans="1:22" ht="26" x14ac:dyDescent="0.2">
      <c r="A87" s="4">
        <v>83</v>
      </c>
      <c r="B87" s="4" t="s">
        <v>388</v>
      </c>
      <c r="C87" s="4" t="s">
        <v>379</v>
      </c>
      <c r="D87" s="4" t="s">
        <v>92</v>
      </c>
      <c r="E87" s="4" t="s">
        <v>57</v>
      </c>
      <c r="F87" s="4" t="s">
        <v>62</v>
      </c>
      <c r="G87" s="4" t="s">
        <v>37</v>
      </c>
      <c r="H87" s="4" t="s">
        <v>89</v>
      </c>
      <c r="I87" s="4" t="s">
        <v>389</v>
      </c>
      <c r="J87" s="4" t="s">
        <v>390</v>
      </c>
      <c r="K87" s="4" t="s">
        <v>391</v>
      </c>
      <c r="L87" s="4" t="s">
        <v>109</v>
      </c>
      <c r="M87" s="6" t="s">
        <v>73</v>
      </c>
      <c r="N87" s="5" t="s">
        <v>44</v>
      </c>
      <c r="O87" s="4" t="s">
        <v>63</v>
      </c>
      <c r="P87" s="4" t="s">
        <v>268</v>
      </c>
      <c r="Q87" s="4" t="s">
        <v>392</v>
      </c>
      <c r="R87" s="4" t="s">
        <v>393</v>
      </c>
      <c r="S87" s="4" t="s">
        <v>382</v>
      </c>
      <c r="T87" s="4" t="s">
        <v>383</v>
      </c>
      <c r="U87" s="4" t="s">
        <v>124</v>
      </c>
      <c r="V87" s="4" t="s">
        <v>125</v>
      </c>
    </row>
    <row r="89" spans="1:22" ht="24" customHeight="1" x14ac:dyDescent="0.2">
      <c r="A89" s="16" t="s">
        <v>394</v>
      </c>
      <c r="B89" s="14"/>
      <c r="C89" s="14"/>
      <c r="D89" s="14"/>
      <c r="E89" s="14"/>
      <c r="F89" s="14"/>
      <c r="G89" s="14"/>
      <c r="H89" s="14"/>
      <c r="I89" s="14"/>
      <c r="J89" s="14"/>
      <c r="K89" s="14"/>
      <c r="L89" s="14"/>
      <c r="M89" s="14"/>
      <c r="N89" s="14"/>
      <c r="O89" s="14"/>
      <c r="P89" s="14"/>
      <c r="Q89" s="14"/>
      <c r="R89" s="14"/>
      <c r="S89" s="14"/>
      <c r="T89" s="14"/>
      <c r="U89" s="14"/>
      <c r="V89" s="14"/>
    </row>
  </sheetData>
  <mergeCells count="3">
    <mergeCell ref="A2:V2"/>
    <mergeCell ref="A1:V1"/>
    <mergeCell ref="A89:V8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
  <sheetViews>
    <sheetView showGridLines="0" workbookViewId="0">
      <selection sqref="A1:I1"/>
    </sheetView>
  </sheetViews>
  <sheetFormatPr baseColWidth="10" defaultColWidth="8.83203125" defaultRowHeight="15" x14ac:dyDescent="0.2"/>
  <cols>
    <col min="1" max="1" width="5" customWidth="1"/>
    <col min="2" max="2" width="28" customWidth="1"/>
    <col min="3" max="3" width="12" customWidth="1"/>
    <col min="4" max="5" width="5" customWidth="1"/>
    <col min="6" max="6" width="30" customWidth="1"/>
    <col min="7" max="7" width="22" customWidth="1"/>
    <col min="8" max="8" width="24" customWidth="1"/>
    <col min="9" max="9" width="30" customWidth="1"/>
  </cols>
  <sheetData>
    <row r="1" spans="1:9" ht="26" customHeight="1" x14ac:dyDescent="0.2">
      <c r="A1" s="13" t="s">
        <v>395</v>
      </c>
      <c r="B1" s="14"/>
      <c r="C1" s="14"/>
      <c r="D1" s="14"/>
      <c r="E1" s="14"/>
      <c r="F1" s="14"/>
      <c r="G1" s="14"/>
      <c r="H1" s="14"/>
      <c r="I1" s="14"/>
    </row>
    <row r="3" spans="1:9" ht="30" customHeight="1" x14ac:dyDescent="0.2">
      <c r="A3" s="3" t="s">
        <v>396</v>
      </c>
      <c r="B3" s="3" t="s">
        <v>11</v>
      </c>
      <c r="C3" s="3" t="s">
        <v>13</v>
      </c>
      <c r="D3" s="3" t="s">
        <v>15</v>
      </c>
      <c r="E3" s="3" t="s">
        <v>16</v>
      </c>
      <c r="F3" s="3" t="s">
        <v>21</v>
      </c>
      <c r="G3" s="3" t="s">
        <v>25</v>
      </c>
      <c r="H3" s="3" t="s">
        <v>26</v>
      </c>
      <c r="I3" s="3" t="s">
        <v>397</v>
      </c>
    </row>
    <row r="4" spans="1:9" ht="26" x14ac:dyDescent="0.2">
      <c r="A4" s="4">
        <v>1</v>
      </c>
      <c r="B4" s="4" t="s">
        <v>126</v>
      </c>
      <c r="C4" s="4" t="s">
        <v>128</v>
      </c>
      <c r="D4" s="4" t="s">
        <v>66</v>
      </c>
      <c r="E4" s="4" t="s">
        <v>67</v>
      </c>
      <c r="F4" s="4" t="s">
        <v>109</v>
      </c>
      <c r="G4" s="4" t="s">
        <v>122</v>
      </c>
      <c r="H4" s="4" t="s">
        <v>100</v>
      </c>
      <c r="I4" s="4" t="s">
        <v>398</v>
      </c>
    </row>
    <row r="5" spans="1:9" ht="26" x14ac:dyDescent="0.2">
      <c r="A5" s="4">
        <v>2</v>
      </c>
      <c r="B5" s="4" t="s">
        <v>113</v>
      </c>
      <c r="C5" s="4" t="s">
        <v>115</v>
      </c>
      <c r="D5" s="4" t="s">
        <v>66</v>
      </c>
      <c r="E5" s="4" t="s">
        <v>67</v>
      </c>
      <c r="F5" s="4" t="s">
        <v>120</v>
      </c>
      <c r="G5" s="4" t="s">
        <v>122</v>
      </c>
      <c r="H5" s="4" t="s">
        <v>123</v>
      </c>
      <c r="I5" s="4" t="s">
        <v>398</v>
      </c>
    </row>
    <row r="6" spans="1:9" ht="26" x14ac:dyDescent="0.2">
      <c r="A6" s="4">
        <v>3</v>
      </c>
      <c r="B6" s="4" t="s">
        <v>262</v>
      </c>
      <c r="C6" s="4" t="s">
        <v>92</v>
      </c>
      <c r="D6" s="4" t="s">
        <v>66</v>
      </c>
      <c r="E6" s="4" t="s">
        <v>67</v>
      </c>
      <c r="F6" s="4" t="s">
        <v>99</v>
      </c>
      <c r="G6" s="4" t="s">
        <v>122</v>
      </c>
      <c r="H6" s="4" t="s">
        <v>220</v>
      </c>
      <c r="I6" s="4" t="s">
        <v>399</v>
      </c>
    </row>
    <row r="7" spans="1:9" ht="26" x14ac:dyDescent="0.2">
      <c r="A7" s="4">
        <v>4</v>
      </c>
      <c r="B7" s="4" t="s">
        <v>367</v>
      </c>
      <c r="C7" s="4" t="s">
        <v>92</v>
      </c>
      <c r="D7" s="4" t="s">
        <v>66</v>
      </c>
      <c r="E7" s="4" t="s">
        <v>67</v>
      </c>
      <c r="F7" s="4" t="s">
        <v>84</v>
      </c>
      <c r="G7" s="4" t="s">
        <v>122</v>
      </c>
      <c r="H7" s="4" t="s">
        <v>85</v>
      </c>
      <c r="I7" s="4" t="s">
        <v>400</v>
      </c>
    </row>
    <row r="8" spans="1:9" ht="26" x14ac:dyDescent="0.2">
      <c r="A8" s="4">
        <v>5</v>
      </c>
      <c r="B8" s="4" t="s">
        <v>318</v>
      </c>
      <c r="C8" s="4" t="s">
        <v>56</v>
      </c>
      <c r="D8" s="4" t="s">
        <v>66</v>
      </c>
      <c r="E8" s="4" t="s">
        <v>67</v>
      </c>
      <c r="F8" s="4" t="s">
        <v>120</v>
      </c>
      <c r="G8" s="4" t="s">
        <v>122</v>
      </c>
      <c r="H8" s="4" t="s">
        <v>123</v>
      </c>
      <c r="I8" s="4" t="s">
        <v>401</v>
      </c>
    </row>
    <row r="9" spans="1:9" ht="26" x14ac:dyDescent="0.2">
      <c r="A9" s="4">
        <v>6</v>
      </c>
      <c r="B9" s="4" t="s">
        <v>297</v>
      </c>
      <c r="C9" s="4" t="s">
        <v>70</v>
      </c>
      <c r="D9" s="4" t="s">
        <v>36</v>
      </c>
      <c r="E9" s="4" t="s">
        <v>37</v>
      </c>
      <c r="F9" s="4" t="s">
        <v>302</v>
      </c>
      <c r="G9" s="4" t="s">
        <v>122</v>
      </c>
      <c r="H9" s="4" t="s">
        <v>60</v>
      </c>
      <c r="I9" s="4" t="s">
        <v>402</v>
      </c>
    </row>
    <row r="10" spans="1:9" ht="26" x14ac:dyDescent="0.2">
      <c r="A10" s="4">
        <v>7</v>
      </c>
      <c r="B10" s="4" t="s">
        <v>385</v>
      </c>
      <c r="C10" s="4" t="s">
        <v>70</v>
      </c>
      <c r="D10" s="4" t="s">
        <v>36</v>
      </c>
      <c r="E10" s="4" t="s">
        <v>67</v>
      </c>
      <c r="F10" s="4" t="s">
        <v>84</v>
      </c>
      <c r="G10" s="4" t="s">
        <v>122</v>
      </c>
      <c r="H10" s="4" t="s">
        <v>85</v>
      </c>
      <c r="I10" s="4" t="s">
        <v>403</v>
      </c>
    </row>
    <row r="11" spans="1:9" ht="26" x14ac:dyDescent="0.2">
      <c r="A11" s="4">
        <v>8</v>
      </c>
      <c r="B11" s="4" t="s">
        <v>215</v>
      </c>
      <c r="C11" s="4" t="s">
        <v>70</v>
      </c>
      <c r="D11" s="4" t="s">
        <v>66</v>
      </c>
      <c r="E11" s="4" t="s">
        <v>67</v>
      </c>
      <c r="F11" s="4" t="s">
        <v>219</v>
      </c>
      <c r="G11" s="4" t="s">
        <v>74</v>
      </c>
      <c r="H11" s="4" t="s">
        <v>220</v>
      </c>
      <c r="I11" s="4" t="s">
        <v>399</v>
      </c>
    </row>
    <row r="12" spans="1:9" ht="26" x14ac:dyDescent="0.2">
      <c r="A12" s="4">
        <v>9</v>
      </c>
      <c r="B12" s="4" t="s">
        <v>91</v>
      </c>
      <c r="C12" s="4" t="s">
        <v>92</v>
      </c>
      <c r="D12" s="4" t="s">
        <v>66</v>
      </c>
      <c r="E12" s="4" t="s">
        <v>67</v>
      </c>
      <c r="F12" s="4" t="s">
        <v>42</v>
      </c>
      <c r="G12" s="4" t="s">
        <v>74</v>
      </c>
      <c r="H12" s="4" t="s">
        <v>47</v>
      </c>
      <c r="I12" s="4" t="s">
        <v>404</v>
      </c>
    </row>
    <row r="13" spans="1:9" ht="26" x14ac:dyDescent="0.2">
      <c r="A13" s="4">
        <v>10</v>
      </c>
      <c r="B13" s="4" t="s">
        <v>149</v>
      </c>
      <c r="C13" s="4" t="s">
        <v>92</v>
      </c>
      <c r="D13" s="4" t="s">
        <v>66</v>
      </c>
      <c r="E13" s="4" t="s">
        <v>67</v>
      </c>
      <c r="F13" s="4" t="s">
        <v>109</v>
      </c>
      <c r="G13" s="4" t="s">
        <v>74</v>
      </c>
      <c r="H13" s="4" t="s">
        <v>154</v>
      </c>
      <c r="I13" s="4" t="s">
        <v>405</v>
      </c>
    </row>
    <row r="14" spans="1:9" ht="26" x14ac:dyDescent="0.2">
      <c r="A14" s="4">
        <v>11</v>
      </c>
      <c r="B14" s="4" t="s">
        <v>276</v>
      </c>
      <c r="C14" s="4" t="s">
        <v>92</v>
      </c>
      <c r="D14" s="4" t="s">
        <v>66</v>
      </c>
      <c r="E14" s="4" t="s">
        <v>67</v>
      </c>
      <c r="F14" s="4" t="s">
        <v>109</v>
      </c>
      <c r="G14" s="4" t="s">
        <v>74</v>
      </c>
      <c r="H14" s="4" t="s">
        <v>154</v>
      </c>
      <c r="I14" s="4" t="s">
        <v>399</v>
      </c>
    </row>
    <row r="15" spans="1:9" ht="26" x14ac:dyDescent="0.2">
      <c r="A15" s="4">
        <v>12</v>
      </c>
      <c r="B15" s="4" t="s">
        <v>353</v>
      </c>
      <c r="C15" s="4" t="s">
        <v>92</v>
      </c>
      <c r="D15" s="4" t="s">
        <v>66</v>
      </c>
      <c r="E15" s="4" t="s">
        <v>67</v>
      </c>
      <c r="F15" s="4" t="s">
        <v>109</v>
      </c>
      <c r="G15" s="4" t="s">
        <v>74</v>
      </c>
      <c r="H15" s="4" t="s">
        <v>250</v>
      </c>
      <c r="I15" s="4" t="s">
        <v>406</v>
      </c>
    </row>
    <row r="16" spans="1:9" ht="26" x14ac:dyDescent="0.2">
      <c r="A16" s="4">
        <v>13</v>
      </c>
      <c r="B16" s="4" t="s">
        <v>373</v>
      </c>
      <c r="C16" s="4" t="s">
        <v>92</v>
      </c>
      <c r="D16" s="4" t="s">
        <v>66</v>
      </c>
      <c r="E16" s="4" t="s">
        <v>67</v>
      </c>
      <c r="F16" s="4" t="s">
        <v>84</v>
      </c>
      <c r="G16" s="4" t="s">
        <v>74</v>
      </c>
      <c r="H16" s="4" t="s">
        <v>85</v>
      </c>
      <c r="I16" s="4" t="s">
        <v>400</v>
      </c>
    </row>
    <row r="17" spans="1:9" ht="26" x14ac:dyDescent="0.2">
      <c r="A17" s="4">
        <v>14</v>
      </c>
      <c r="B17" s="4" t="s">
        <v>378</v>
      </c>
      <c r="C17" s="4" t="s">
        <v>92</v>
      </c>
      <c r="D17" s="4" t="s">
        <v>66</v>
      </c>
      <c r="E17" s="4" t="s">
        <v>67</v>
      </c>
      <c r="F17" s="4" t="s">
        <v>84</v>
      </c>
      <c r="G17" s="4" t="s">
        <v>74</v>
      </c>
      <c r="H17" s="4" t="s">
        <v>85</v>
      </c>
      <c r="I17" s="4" t="s">
        <v>403</v>
      </c>
    </row>
    <row r="18" spans="1:9" ht="26" x14ac:dyDescent="0.2">
      <c r="A18" s="4">
        <v>15</v>
      </c>
      <c r="B18" s="4" t="s">
        <v>329</v>
      </c>
      <c r="C18" s="4" t="s">
        <v>34</v>
      </c>
      <c r="D18" s="4" t="s">
        <v>66</v>
      </c>
      <c r="E18" s="4" t="s">
        <v>67</v>
      </c>
      <c r="F18" s="4" t="s">
        <v>109</v>
      </c>
      <c r="G18" s="4" t="s">
        <v>74</v>
      </c>
      <c r="H18" s="4" t="s">
        <v>123</v>
      </c>
      <c r="I18" s="4" t="s">
        <v>401</v>
      </c>
    </row>
  </sheetData>
  <mergeCells count="1">
    <mergeCell ref="A1:I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showGridLines="0" workbookViewId="0">
      <selection sqref="A1:H1"/>
    </sheetView>
  </sheetViews>
  <sheetFormatPr baseColWidth="10" defaultColWidth="8.83203125" defaultRowHeight="15" x14ac:dyDescent="0.2"/>
  <cols>
    <col min="1" max="1" width="26" customWidth="1"/>
    <col min="2" max="2" width="12" customWidth="1"/>
    <col min="3" max="4" width="5" customWidth="1"/>
    <col min="5" max="5" width="20" customWidth="1"/>
    <col min="6" max="6" width="28" customWidth="1"/>
    <col min="7" max="7" width="34" customWidth="1"/>
    <col min="8" max="8" width="30" customWidth="1"/>
  </cols>
  <sheetData>
    <row r="1" spans="1:8" ht="26" customHeight="1" x14ac:dyDescent="0.2">
      <c r="A1" s="13" t="s">
        <v>407</v>
      </c>
      <c r="B1" s="14"/>
      <c r="C1" s="14"/>
      <c r="D1" s="14"/>
      <c r="E1" s="14"/>
      <c r="F1" s="14"/>
      <c r="G1" s="14"/>
      <c r="H1" s="14"/>
    </row>
    <row r="2" spans="1:8" ht="26" customHeight="1" x14ac:dyDescent="0.2">
      <c r="A2" s="15" t="s">
        <v>408</v>
      </c>
      <c r="B2" s="14"/>
      <c r="C2" s="14"/>
      <c r="D2" s="14"/>
      <c r="E2" s="14"/>
      <c r="F2" s="14"/>
      <c r="G2" s="14"/>
      <c r="H2" s="14"/>
    </row>
    <row r="4" spans="1:8" ht="30" customHeight="1" x14ac:dyDescent="0.2">
      <c r="A4" s="3" t="s">
        <v>11</v>
      </c>
      <c r="B4" s="3" t="s">
        <v>13</v>
      </c>
      <c r="C4" s="3" t="s">
        <v>15</v>
      </c>
      <c r="D4" s="3" t="s">
        <v>16</v>
      </c>
      <c r="E4" s="3" t="s">
        <v>409</v>
      </c>
      <c r="F4" s="3" t="s">
        <v>27</v>
      </c>
      <c r="G4" s="3" t="s">
        <v>21</v>
      </c>
      <c r="H4" s="3" t="s">
        <v>397</v>
      </c>
    </row>
    <row r="5" spans="1:8" ht="26" x14ac:dyDescent="0.2">
      <c r="A5" s="4" t="s">
        <v>293</v>
      </c>
      <c r="B5" s="4" t="s">
        <v>70</v>
      </c>
      <c r="C5" s="4" t="s">
        <v>66</v>
      </c>
      <c r="D5" s="4" t="s">
        <v>67</v>
      </c>
      <c r="E5" s="4" t="s">
        <v>39</v>
      </c>
      <c r="F5" s="4" t="s">
        <v>197</v>
      </c>
      <c r="G5" s="4" t="s">
        <v>193</v>
      </c>
      <c r="H5" s="4" t="s">
        <v>399</v>
      </c>
    </row>
    <row r="6" spans="1:8" ht="26" x14ac:dyDescent="0.2">
      <c r="A6" s="4" t="s">
        <v>187</v>
      </c>
      <c r="B6" s="4" t="s">
        <v>92</v>
      </c>
      <c r="C6" s="4" t="s">
        <v>66</v>
      </c>
      <c r="D6" s="4" t="s">
        <v>67</v>
      </c>
      <c r="E6" s="4" t="s">
        <v>190</v>
      </c>
      <c r="F6" s="4" t="s">
        <v>197</v>
      </c>
      <c r="G6" s="4" t="s">
        <v>193</v>
      </c>
      <c r="H6" s="4" t="s">
        <v>401</v>
      </c>
    </row>
    <row r="7" spans="1:8" ht="26" x14ac:dyDescent="0.2">
      <c r="A7" s="4" t="s">
        <v>282</v>
      </c>
      <c r="B7" s="4" t="s">
        <v>92</v>
      </c>
      <c r="C7" s="4" t="s">
        <v>66</v>
      </c>
      <c r="D7" s="4" t="s">
        <v>67</v>
      </c>
      <c r="E7" s="4" t="s">
        <v>283</v>
      </c>
      <c r="F7" s="4" t="s">
        <v>197</v>
      </c>
      <c r="G7" s="4" t="s">
        <v>193</v>
      </c>
      <c r="H7" s="4" t="s">
        <v>399</v>
      </c>
    </row>
    <row r="8" spans="1:8" ht="26" x14ac:dyDescent="0.2">
      <c r="A8" s="4" t="s">
        <v>307</v>
      </c>
      <c r="B8" s="4" t="s">
        <v>92</v>
      </c>
      <c r="C8" s="4" t="s">
        <v>66</v>
      </c>
      <c r="D8" s="4" t="s">
        <v>67</v>
      </c>
      <c r="E8" s="4" t="s">
        <v>39</v>
      </c>
      <c r="F8" s="4" t="s">
        <v>197</v>
      </c>
      <c r="G8" s="4" t="s">
        <v>302</v>
      </c>
      <c r="H8" s="4" t="s">
        <v>402</v>
      </c>
    </row>
    <row r="9" spans="1:8" ht="26" x14ac:dyDescent="0.2">
      <c r="A9" s="4" t="s">
        <v>260</v>
      </c>
      <c r="B9" s="4" t="s">
        <v>56</v>
      </c>
      <c r="C9" s="4" t="s">
        <v>66</v>
      </c>
      <c r="D9" s="4" t="s">
        <v>67</v>
      </c>
      <c r="E9" s="4" t="s">
        <v>39</v>
      </c>
      <c r="F9" s="4" t="s">
        <v>197</v>
      </c>
      <c r="G9" s="4" t="s">
        <v>193</v>
      </c>
      <c r="H9" s="4" t="s">
        <v>399</v>
      </c>
    </row>
    <row r="10" spans="1:8" ht="26" x14ac:dyDescent="0.2">
      <c r="A10" s="4" t="s">
        <v>278</v>
      </c>
      <c r="B10" s="4" t="s">
        <v>56</v>
      </c>
      <c r="C10" s="4" t="s">
        <v>66</v>
      </c>
      <c r="D10" s="4" t="s">
        <v>67</v>
      </c>
      <c r="E10" s="4" t="s">
        <v>39</v>
      </c>
      <c r="F10" s="4" t="s">
        <v>197</v>
      </c>
      <c r="G10" s="4" t="s">
        <v>193</v>
      </c>
      <c r="H10" s="4" t="s">
        <v>399</v>
      </c>
    </row>
    <row r="11" spans="1:8" ht="26" x14ac:dyDescent="0.2">
      <c r="A11" s="4" t="s">
        <v>337</v>
      </c>
      <c r="B11" s="4" t="s">
        <v>56</v>
      </c>
      <c r="C11" s="4" t="s">
        <v>66</v>
      </c>
      <c r="D11" s="4" t="s">
        <v>67</v>
      </c>
      <c r="E11" s="4" t="s">
        <v>338</v>
      </c>
      <c r="F11" s="4" t="s">
        <v>197</v>
      </c>
      <c r="G11" s="4" t="s">
        <v>193</v>
      </c>
      <c r="H11" s="4" t="s">
        <v>401</v>
      </c>
    </row>
    <row r="12" spans="1:8" ht="26" x14ac:dyDescent="0.2">
      <c r="A12" s="4" t="s">
        <v>234</v>
      </c>
      <c r="B12" s="4" t="s">
        <v>70</v>
      </c>
      <c r="C12" s="4" t="s">
        <v>36</v>
      </c>
      <c r="D12" s="4" t="s">
        <v>58</v>
      </c>
      <c r="E12" s="4" t="s">
        <v>39</v>
      </c>
      <c r="F12" s="4" t="s">
        <v>197</v>
      </c>
      <c r="G12" s="4" t="s">
        <v>193</v>
      </c>
      <c r="H12" s="4" t="s">
        <v>399</v>
      </c>
    </row>
    <row r="13" spans="1:8" ht="26" x14ac:dyDescent="0.2">
      <c r="A13" s="4" t="s">
        <v>287</v>
      </c>
      <c r="B13" s="4" t="s">
        <v>70</v>
      </c>
      <c r="C13" s="4" t="s">
        <v>36</v>
      </c>
      <c r="D13" s="4" t="s">
        <v>67</v>
      </c>
      <c r="E13" s="4" t="s">
        <v>39</v>
      </c>
      <c r="F13" s="4" t="s">
        <v>197</v>
      </c>
      <c r="G13" s="4" t="s">
        <v>193</v>
      </c>
      <c r="H13" s="4" t="s">
        <v>399</v>
      </c>
    </row>
    <row r="14" spans="1:8" ht="26" x14ac:dyDescent="0.2">
      <c r="A14" s="4" t="s">
        <v>204</v>
      </c>
      <c r="B14" s="4" t="s">
        <v>92</v>
      </c>
      <c r="C14" s="4" t="s">
        <v>36</v>
      </c>
      <c r="D14" s="4" t="s">
        <v>58</v>
      </c>
      <c r="E14" s="4" t="s">
        <v>205</v>
      </c>
      <c r="F14" s="4" t="s">
        <v>197</v>
      </c>
      <c r="G14" s="4" t="s">
        <v>193</v>
      </c>
      <c r="H14" s="4" t="s">
        <v>401</v>
      </c>
    </row>
    <row r="15" spans="1:8" ht="26" x14ac:dyDescent="0.2">
      <c r="A15" s="4" t="s">
        <v>208</v>
      </c>
      <c r="B15" s="4" t="s">
        <v>92</v>
      </c>
      <c r="C15" s="4" t="s">
        <v>36</v>
      </c>
      <c r="D15" s="4" t="s">
        <v>67</v>
      </c>
      <c r="E15" s="4" t="s">
        <v>209</v>
      </c>
      <c r="F15" s="4" t="s">
        <v>197</v>
      </c>
      <c r="G15" s="4" t="s">
        <v>193</v>
      </c>
      <c r="H15" s="4" t="s">
        <v>401</v>
      </c>
    </row>
    <row r="16" spans="1:8" ht="26" x14ac:dyDescent="0.2">
      <c r="A16" s="4" t="s">
        <v>237</v>
      </c>
      <c r="B16" s="4" t="s">
        <v>92</v>
      </c>
      <c r="C16" s="4" t="s">
        <v>36</v>
      </c>
      <c r="D16" s="4" t="s">
        <v>54</v>
      </c>
      <c r="E16" s="4" t="s">
        <v>39</v>
      </c>
      <c r="F16" s="4" t="s">
        <v>197</v>
      </c>
      <c r="G16" s="4" t="s">
        <v>193</v>
      </c>
      <c r="H16" s="4" t="s">
        <v>399</v>
      </c>
    </row>
    <row r="17" spans="1:8" ht="26" x14ac:dyDescent="0.2">
      <c r="A17" s="4" t="s">
        <v>285</v>
      </c>
      <c r="B17" s="4" t="s">
        <v>92</v>
      </c>
      <c r="C17" s="4" t="s">
        <v>36</v>
      </c>
      <c r="D17" s="4" t="s">
        <v>54</v>
      </c>
      <c r="E17" s="4" t="s">
        <v>286</v>
      </c>
      <c r="F17" s="4" t="s">
        <v>197</v>
      </c>
      <c r="G17" s="4" t="s">
        <v>193</v>
      </c>
      <c r="H17" s="4" t="s">
        <v>399</v>
      </c>
    </row>
    <row r="18" spans="1:8" ht="26" x14ac:dyDescent="0.2">
      <c r="A18" s="4" t="s">
        <v>310</v>
      </c>
      <c r="B18" s="4" t="s">
        <v>92</v>
      </c>
      <c r="C18" s="4" t="s">
        <v>36</v>
      </c>
      <c r="D18" s="4" t="s">
        <v>58</v>
      </c>
      <c r="E18" s="4" t="s">
        <v>39</v>
      </c>
      <c r="F18" s="4" t="s">
        <v>197</v>
      </c>
      <c r="G18" s="4" t="s">
        <v>302</v>
      </c>
      <c r="H18" s="4" t="s">
        <v>402</v>
      </c>
    </row>
    <row r="19" spans="1:8" ht="26" x14ac:dyDescent="0.2">
      <c r="A19" s="4" t="s">
        <v>225</v>
      </c>
      <c r="B19" s="4" t="s">
        <v>56</v>
      </c>
      <c r="C19" s="4" t="s">
        <v>36</v>
      </c>
      <c r="D19" s="4" t="s">
        <v>58</v>
      </c>
      <c r="E19" s="4" t="s">
        <v>226</v>
      </c>
      <c r="F19" s="4" t="s">
        <v>197</v>
      </c>
      <c r="G19" s="4" t="s">
        <v>193</v>
      </c>
      <c r="H19" s="4" t="s">
        <v>399</v>
      </c>
    </row>
    <row r="20" spans="1:8" ht="26" x14ac:dyDescent="0.2">
      <c r="A20" s="4" t="s">
        <v>231</v>
      </c>
      <c r="B20" s="4" t="s">
        <v>56</v>
      </c>
      <c r="C20" s="4" t="s">
        <v>36</v>
      </c>
      <c r="D20" s="4" t="s">
        <v>58</v>
      </c>
      <c r="E20" s="4" t="s">
        <v>226</v>
      </c>
      <c r="F20" s="4" t="s">
        <v>197</v>
      </c>
      <c r="G20" s="4" t="s">
        <v>193</v>
      </c>
      <c r="H20" s="4" t="s">
        <v>399</v>
      </c>
    </row>
    <row r="21" spans="1:8" ht="26" x14ac:dyDescent="0.2">
      <c r="A21" s="4" t="s">
        <v>241</v>
      </c>
      <c r="B21" s="4" t="s">
        <v>56</v>
      </c>
      <c r="C21" s="4" t="s">
        <v>36</v>
      </c>
      <c r="D21" s="4" t="s">
        <v>54</v>
      </c>
      <c r="E21" s="4" t="s">
        <v>242</v>
      </c>
      <c r="F21" s="4" t="s">
        <v>197</v>
      </c>
      <c r="G21" s="4" t="s">
        <v>193</v>
      </c>
      <c r="H21" s="4" t="s">
        <v>399</v>
      </c>
    </row>
    <row r="22" spans="1:8" ht="26" x14ac:dyDescent="0.2">
      <c r="A22" s="4" t="s">
        <v>290</v>
      </c>
      <c r="B22" s="4" t="s">
        <v>56</v>
      </c>
      <c r="C22" s="4" t="s">
        <v>36</v>
      </c>
      <c r="D22" s="4" t="s">
        <v>54</v>
      </c>
      <c r="E22" s="4" t="s">
        <v>39</v>
      </c>
      <c r="F22" s="4" t="s">
        <v>197</v>
      </c>
      <c r="G22" s="4" t="s">
        <v>193</v>
      </c>
      <c r="H22" s="4" t="s">
        <v>399</v>
      </c>
    </row>
    <row r="23" spans="1:8" ht="26" x14ac:dyDescent="0.2">
      <c r="A23" s="4" t="s">
        <v>334</v>
      </c>
      <c r="B23" s="4" t="s">
        <v>56</v>
      </c>
      <c r="C23" s="4" t="s">
        <v>36</v>
      </c>
      <c r="D23" s="4" t="s">
        <v>54</v>
      </c>
      <c r="E23" s="4" t="s">
        <v>335</v>
      </c>
      <c r="F23" s="4" t="s">
        <v>197</v>
      </c>
      <c r="G23" s="4" t="s">
        <v>193</v>
      </c>
      <c r="H23" s="4" t="s">
        <v>401</v>
      </c>
    </row>
    <row r="24" spans="1:8" ht="26" x14ac:dyDescent="0.2">
      <c r="A24" s="4" t="s">
        <v>340</v>
      </c>
      <c r="B24" s="4" t="s">
        <v>56</v>
      </c>
      <c r="C24" s="4" t="s">
        <v>36</v>
      </c>
      <c r="D24" s="4" t="s">
        <v>58</v>
      </c>
      <c r="E24" s="4" t="s">
        <v>341</v>
      </c>
      <c r="F24" s="4" t="s">
        <v>197</v>
      </c>
      <c r="G24" s="4" t="s">
        <v>193</v>
      </c>
      <c r="H24" s="4" t="s">
        <v>401</v>
      </c>
    </row>
    <row r="25" spans="1:8" ht="26" x14ac:dyDescent="0.2">
      <c r="A25" s="4" t="s">
        <v>238</v>
      </c>
      <c r="B25" s="4" t="s">
        <v>115</v>
      </c>
      <c r="C25" s="4" t="s">
        <v>62</v>
      </c>
      <c r="D25" s="4" t="s">
        <v>54</v>
      </c>
      <c r="E25" s="4" t="s">
        <v>239</v>
      </c>
      <c r="F25" s="4" t="s">
        <v>197</v>
      </c>
      <c r="G25" s="4" t="s">
        <v>193</v>
      </c>
      <c r="H25" s="4" t="s">
        <v>399</v>
      </c>
    </row>
    <row r="26" spans="1:8" ht="26" x14ac:dyDescent="0.2">
      <c r="A26" s="4" t="s">
        <v>246</v>
      </c>
      <c r="B26" s="4" t="s">
        <v>92</v>
      </c>
      <c r="C26" s="4" t="s">
        <v>62</v>
      </c>
      <c r="D26" s="4" t="s">
        <v>54</v>
      </c>
      <c r="E26" s="4" t="s">
        <v>247</v>
      </c>
      <c r="F26" s="4" t="s">
        <v>197</v>
      </c>
      <c r="G26" s="4" t="s">
        <v>193</v>
      </c>
      <c r="H26" s="4" t="s">
        <v>399</v>
      </c>
    </row>
    <row r="27" spans="1:8" ht="26" x14ac:dyDescent="0.2">
      <c r="A27" s="4" t="s">
        <v>253</v>
      </c>
      <c r="B27" s="4" t="s">
        <v>92</v>
      </c>
      <c r="C27" s="4" t="s">
        <v>62</v>
      </c>
      <c r="D27" s="4" t="s">
        <v>37</v>
      </c>
      <c r="E27" s="4" t="s">
        <v>254</v>
      </c>
      <c r="F27" s="4" t="s">
        <v>197</v>
      </c>
      <c r="G27" s="4" t="s">
        <v>162</v>
      </c>
      <c r="H27" s="4" t="s">
        <v>399</v>
      </c>
    </row>
    <row r="28" spans="1:8" ht="26" x14ac:dyDescent="0.2">
      <c r="A28" s="4" t="s">
        <v>251</v>
      </c>
      <c r="B28" s="4" t="s">
        <v>56</v>
      </c>
      <c r="C28" s="4" t="s">
        <v>62</v>
      </c>
      <c r="D28" s="4" t="s">
        <v>54</v>
      </c>
      <c r="E28" s="4" t="s">
        <v>252</v>
      </c>
      <c r="F28" s="4" t="s">
        <v>197</v>
      </c>
      <c r="G28" s="4" t="s">
        <v>193</v>
      </c>
      <c r="H28" s="4" t="s">
        <v>399</v>
      </c>
    </row>
  </sheetData>
  <mergeCells count="2">
    <mergeCell ref="A2:H2"/>
    <mergeCell ref="A1:H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showGridLines="0" workbookViewId="0"/>
  </sheetViews>
  <sheetFormatPr baseColWidth="10" defaultColWidth="8.83203125" defaultRowHeight="15" x14ac:dyDescent="0.2"/>
  <cols>
    <col min="1" max="1" width="26" customWidth="1"/>
    <col min="2" max="2" width="12" customWidth="1"/>
    <col min="3" max="3" width="40" customWidth="1"/>
  </cols>
  <sheetData>
    <row r="1" spans="1:3" ht="24" customHeight="1" x14ac:dyDescent="0.2">
      <c r="A1" s="13" t="s">
        <v>410</v>
      </c>
      <c r="B1" s="14"/>
      <c r="C1" s="14"/>
    </row>
    <row r="3" spans="1:3" x14ac:dyDescent="0.2">
      <c r="A3" s="10" t="s">
        <v>411</v>
      </c>
      <c r="B3" s="10" t="s">
        <v>412</v>
      </c>
      <c r="C3" s="10" t="s">
        <v>413</v>
      </c>
    </row>
    <row r="4" spans="1:3" x14ac:dyDescent="0.2">
      <c r="A4" s="11" t="s">
        <v>414</v>
      </c>
      <c r="B4" s="12">
        <f>COUNTA('LRAE Mapping'!A5:A87)</f>
        <v>83</v>
      </c>
      <c r="C4" s="12" t="s">
        <v>415</v>
      </c>
    </row>
    <row r="5" spans="1:3" x14ac:dyDescent="0.2">
      <c r="A5" s="11" t="s">
        <v>416</v>
      </c>
      <c r="B5" s="12">
        <f>COUNTIF('LRAE Mapping'!E5:E87,"Sole-Source")</f>
        <v>27</v>
      </c>
      <c r="C5" s="12" t="s">
        <v>417</v>
      </c>
    </row>
    <row r="6" spans="1:3" x14ac:dyDescent="0.2">
      <c r="A6" s="11" t="s">
        <v>418</v>
      </c>
      <c r="B6" s="12">
        <f>83-COUNTIF('LRAE Mapping'!E5:E87,"Sole-Source")</f>
        <v>56</v>
      </c>
      <c r="C6" s="12" t="s">
        <v>419</v>
      </c>
    </row>
    <row r="7" spans="1:3" x14ac:dyDescent="0.2">
      <c r="A7" s="11" t="s">
        <v>420</v>
      </c>
      <c r="B7" s="12">
        <f>COUNTIF('LRAE Mapping'!E5:E87,"TBD")</f>
        <v>26</v>
      </c>
      <c r="C7" s="12" t="s">
        <v>421</v>
      </c>
    </row>
    <row r="8" spans="1:3" x14ac:dyDescent="0.2">
      <c r="A8" s="11" t="s">
        <v>121</v>
      </c>
      <c r="B8" s="12">
        <f>COUNTIF('LRAE Mapping'!M5:M87,"Pursue (Priority)")</f>
        <v>7</v>
      </c>
      <c r="C8" s="12" t="s">
        <v>422</v>
      </c>
    </row>
    <row r="9" spans="1:3" x14ac:dyDescent="0.2">
      <c r="A9" s="11" t="s">
        <v>73</v>
      </c>
      <c r="B9" s="12">
        <f>COUNTIF('LRAE Mapping'!M5:M87,"Pursue")</f>
        <v>33</v>
      </c>
      <c r="C9" s="12" t="s">
        <v>423</v>
      </c>
    </row>
    <row r="10" spans="1:3" x14ac:dyDescent="0.2">
      <c r="A10" s="11" t="s">
        <v>194</v>
      </c>
      <c r="B10" s="12">
        <f>COUNTIF('LRAE Mapping'!M5:M87,"Watch (Sole-Source)")</f>
        <v>27</v>
      </c>
      <c r="C10" s="12" t="s">
        <v>424</v>
      </c>
    </row>
    <row r="11" spans="1:3" x14ac:dyDescent="0.2">
      <c r="A11" s="11" t="s">
        <v>425</v>
      </c>
      <c r="B11" s="12">
        <f>COUNTIF('LRAE Mapping'!N5:N87,"High")</f>
        <v>24</v>
      </c>
      <c r="C11" s="12" t="s">
        <v>426</v>
      </c>
    </row>
    <row r="12" spans="1:3" x14ac:dyDescent="0.2">
      <c r="A12" s="11" t="s">
        <v>427</v>
      </c>
      <c r="B12" s="12">
        <f>COUNTIF('LRAE Mapping'!N5:N87,"Medium")</f>
        <v>15</v>
      </c>
      <c r="C12" s="12" t="s">
        <v>428</v>
      </c>
    </row>
    <row r="13" spans="1:3" x14ac:dyDescent="0.2">
      <c r="A13" s="11" t="s">
        <v>429</v>
      </c>
      <c r="B13" s="12">
        <f>COUNTIF('LRAE Mapping'!N5:N87,"Low")</f>
        <v>44</v>
      </c>
      <c r="C13" s="12" t="s">
        <v>430</v>
      </c>
    </row>
    <row r="14" spans="1:3" x14ac:dyDescent="0.2">
      <c r="A14" s="11" t="s">
        <v>431</v>
      </c>
      <c r="B14" s="12">
        <f>COUNTIF('LRAE Mapping'!O5:O87,"Immediate")</f>
        <v>27</v>
      </c>
      <c r="C14" s="12" t="s">
        <v>432</v>
      </c>
    </row>
    <row r="15" spans="1:3" x14ac:dyDescent="0.2">
      <c r="A15" s="11" t="s">
        <v>433</v>
      </c>
      <c r="B15" s="12">
        <f>COUNTIF('LRAE Mapping'!F5:F87,"FY26")</f>
        <v>27</v>
      </c>
      <c r="C15" s="12" t="s">
        <v>434</v>
      </c>
    </row>
    <row r="16" spans="1:3" x14ac:dyDescent="0.2">
      <c r="A16" s="11" t="s">
        <v>435</v>
      </c>
      <c r="B16" s="12">
        <f>COUNTIF('LRAE Mapping'!F5:F87,"FY27")</f>
        <v>45</v>
      </c>
      <c r="C16" s="12"/>
    </row>
    <row r="17" spans="1:3" x14ac:dyDescent="0.2">
      <c r="A17" s="11" t="s">
        <v>436</v>
      </c>
      <c r="B17" s="12">
        <f>COUNTIF('LRAE Mapping'!F5:F87,"FY28")</f>
        <v>11</v>
      </c>
      <c r="C17" s="12"/>
    </row>
  </sheetData>
  <mergeCells count="1">
    <mergeCell ref="A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How to Use</vt:lpstr>
      <vt:lpstr>LRAE Mapping</vt:lpstr>
      <vt:lpstr>Top 15 Opportunities</vt:lpstr>
      <vt:lpstr>Top Right-to-Repair Plays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Andrew Park</cp:lastModifiedBy>
  <dcterms:created xsi:type="dcterms:W3CDTF">2026-05-27T15:42:58Z</dcterms:created>
  <dcterms:modified xsi:type="dcterms:W3CDTF">2026-05-29T05:47:05Z</dcterms:modified>
</cp:coreProperties>
</file>